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23955" windowHeight="9525"/>
  </bookViews>
  <sheets>
    <sheet name="buget initial 2016" sheetId="6" r:id="rId1"/>
    <sheet name="Sheet2" sheetId="2" r:id="rId2"/>
    <sheet name="Sheet3" sheetId="3" r:id="rId3"/>
  </sheets>
  <definedNames>
    <definedName name="_xlnm.Print_Titles" localSheetId="0">'buget initial 2016'!$4:$6</definedName>
  </definedNames>
  <calcPr calcId="145621"/>
</workbook>
</file>

<file path=xl/calcChain.xml><?xml version="1.0" encoding="utf-8"?>
<calcChain xmlns="http://schemas.openxmlformats.org/spreadsheetml/2006/main">
  <c r="G92" i="6" l="1"/>
  <c r="I91" i="6"/>
  <c r="G39" i="6"/>
  <c r="D39" i="6" s="1"/>
  <c r="G48" i="6"/>
  <c r="D48" i="6" s="1"/>
  <c r="G80" i="6"/>
  <c r="G68" i="6"/>
  <c r="D68" i="6" s="1"/>
  <c r="G37" i="6"/>
  <c r="D37" i="6" s="1"/>
  <c r="I37" i="6"/>
  <c r="G104" i="6"/>
  <c r="D104" i="6" s="1"/>
  <c r="D15" i="6"/>
  <c r="J110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8" i="6"/>
  <c r="D40" i="6"/>
  <c r="D41" i="6"/>
  <c r="D42" i="6"/>
  <c r="D43" i="6"/>
  <c r="D44" i="6"/>
  <c r="D45" i="6"/>
  <c r="D46" i="6"/>
  <c r="D47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5" i="6"/>
  <c r="D106" i="6"/>
  <c r="D107" i="6"/>
  <c r="D108" i="6"/>
  <c r="D109" i="6"/>
  <c r="D16" i="6"/>
  <c r="D14" i="6"/>
  <c r="D13" i="6"/>
  <c r="D12" i="6"/>
  <c r="D11" i="6"/>
  <c r="D10" i="6"/>
  <c r="D9" i="6"/>
  <c r="D8" i="6"/>
  <c r="F110" i="6"/>
  <c r="H110" i="6"/>
  <c r="E110" i="6"/>
  <c r="I110" i="6" l="1"/>
  <c r="G110" i="6"/>
  <c r="D110" i="6" s="1"/>
  <c r="D113" i="6" s="1"/>
</calcChain>
</file>

<file path=xl/sharedStrings.xml><?xml version="1.0" encoding="utf-8"?>
<sst xmlns="http://schemas.openxmlformats.org/spreadsheetml/2006/main" count="215" uniqueCount="211">
  <si>
    <t>Nr. crt</t>
  </si>
  <si>
    <t>UNITATEA ADMINISTRATIV-TERITORIALA</t>
  </si>
  <si>
    <t>Albota</t>
  </si>
  <si>
    <t>Aninoasa</t>
  </si>
  <si>
    <t>Arefu</t>
  </si>
  <si>
    <t>Babana</t>
  </si>
  <si>
    <t>Baiculesti</t>
  </si>
  <si>
    <t>Balilesti</t>
  </si>
  <si>
    <t>Barla</t>
  </si>
  <si>
    <t>Bascov</t>
  </si>
  <si>
    <t>Beleti-Negresti</t>
  </si>
  <si>
    <t>Berevoiesti</t>
  </si>
  <si>
    <t>Bogati</t>
  </si>
  <si>
    <t>Boteni</t>
  </si>
  <si>
    <t>Botesti</t>
  </si>
  <si>
    <t>Bradu</t>
  </si>
  <si>
    <t>Bradulet</t>
  </si>
  <si>
    <t>Budeasa</t>
  </si>
  <si>
    <t>Bughea de Jos</t>
  </si>
  <si>
    <t>Bughea de Sus</t>
  </si>
  <si>
    <t>Caldararu</t>
  </si>
  <si>
    <t>Calinesti</t>
  </si>
  <si>
    <t>Cateasca</t>
  </si>
  <si>
    <t>Cepari</t>
  </si>
  <si>
    <t>Cetateni</t>
  </si>
  <si>
    <t>Cicanesti</t>
  </si>
  <si>
    <t>Ciofrangeni</t>
  </si>
  <si>
    <t>Ciomagesti</t>
  </si>
  <si>
    <t>Cocu</t>
  </si>
  <si>
    <t>Corbeni</t>
  </si>
  <si>
    <t>Corbi</t>
  </si>
  <si>
    <t>Cosesti</t>
  </si>
  <si>
    <t>Cotmeana</t>
  </si>
  <si>
    <t>Cuca</t>
  </si>
  <si>
    <t>Dambovicioara</t>
  </si>
  <si>
    <t>Darmanesti</t>
  </si>
  <si>
    <t>Davidesti</t>
  </si>
  <si>
    <t>Dobresti</t>
  </si>
  <si>
    <t>Domnesti</t>
  </si>
  <si>
    <t>Draganu</t>
  </si>
  <si>
    <t>Dragoslavele</t>
  </si>
  <si>
    <t>Godeni</t>
  </si>
  <si>
    <t>Harsesti</t>
  </si>
  <si>
    <t>Hartiesti</t>
  </si>
  <si>
    <t>Izvoru</t>
  </si>
  <si>
    <t>Leordeni</t>
  </si>
  <si>
    <t>Leresti</t>
  </si>
  <si>
    <t>Lunca Corbului</t>
  </si>
  <si>
    <t>Malureni</t>
  </si>
  <si>
    <t>Maracineni</t>
  </si>
  <si>
    <t>Merisani</t>
  </si>
  <si>
    <t>Micesti</t>
  </si>
  <si>
    <t>Mihaiesti</t>
  </si>
  <si>
    <t>Mioarele</t>
  </si>
  <si>
    <t>Mirosi</t>
  </si>
  <si>
    <t>Moraresti</t>
  </si>
  <si>
    <t>Mosoaia</t>
  </si>
  <si>
    <t>Mozaceni</t>
  </si>
  <si>
    <t>Musatesti</t>
  </si>
  <si>
    <t>Negrasi</t>
  </si>
  <si>
    <t>Nucsoara</t>
  </si>
  <si>
    <t>Oarja</t>
  </si>
  <si>
    <t>Pietrosani</t>
  </si>
  <si>
    <t>Poiana Lacului</t>
  </si>
  <si>
    <t>Poienari de Arges</t>
  </si>
  <si>
    <t>Poienari de Muscel</t>
  </si>
  <si>
    <t xml:space="preserve">Popesti </t>
  </si>
  <si>
    <t>Priboieni</t>
  </si>
  <si>
    <t>Ratesti</t>
  </si>
  <si>
    <t>Recea</t>
  </si>
  <si>
    <t>Rica</t>
  </si>
  <si>
    <t>Rociu</t>
  </si>
  <si>
    <t>Rucar</t>
  </si>
  <si>
    <t>Salatrucu</t>
  </si>
  <si>
    <t>Sapata</t>
  </si>
  <si>
    <t>Schitu Golesti</t>
  </si>
  <si>
    <t>Slobozia</t>
  </si>
  <si>
    <t>Stalpeni</t>
  </si>
  <si>
    <t>Stefan cel Mare</t>
  </si>
  <si>
    <t>Stoenesti</t>
  </si>
  <si>
    <t>Stolnici</t>
  </si>
  <si>
    <t>Suici</t>
  </si>
  <si>
    <t>Suseni</t>
  </si>
  <si>
    <t>Teiu</t>
  </si>
  <si>
    <t>Tigveni</t>
  </si>
  <si>
    <t>Titesti</t>
  </si>
  <si>
    <t>Uda</t>
  </si>
  <si>
    <t>Ungheni</t>
  </si>
  <si>
    <t>Valea Danului</t>
  </si>
  <si>
    <t>Valea Iasului</t>
  </si>
  <si>
    <t>Valea MarePravat</t>
  </si>
  <si>
    <t>Vedea</t>
  </si>
  <si>
    <t>Vladesti</t>
  </si>
  <si>
    <t>Vulturesti</t>
  </si>
  <si>
    <t>Costesti</t>
  </si>
  <si>
    <t>Mioveni</t>
  </si>
  <si>
    <t>Stefanesti</t>
  </si>
  <si>
    <t>Topoloveni</t>
  </si>
  <si>
    <t>Mun.Campulung</t>
  </si>
  <si>
    <t>Mun.Curtea de Ag</t>
  </si>
  <si>
    <t>Mun.Pitesti</t>
  </si>
  <si>
    <t xml:space="preserve">TOTAL </t>
  </si>
  <si>
    <t>mii lei</t>
  </si>
  <si>
    <t>arierate</t>
  </si>
  <si>
    <t>cof. proiecte</t>
  </si>
  <si>
    <t>20%  cofinantari proiecte</t>
  </si>
  <si>
    <t>total 20%</t>
  </si>
  <si>
    <t>3=4+5+6+7+8</t>
  </si>
  <si>
    <t>TVA drum-11.02.05</t>
  </si>
  <si>
    <t>prog dez locala</t>
  </si>
  <si>
    <t>sume calamitati ( rez bugetara CJ )</t>
  </si>
  <si>
    <t>Constructie sediu de primarie</t>
  </si>
  <si>
    <t>OUG nr. 2/2015</t>
  </si>
  <si>
    <t>Imprumut OUG nr. 2/2015 rate capital - 84 mii lei; Refacere si Modernizare infrastructura rutiera afectata de inundatii - 100 mii lei</t>
  </si>
  <si>
    <t>Reabilitare si modernizare scoala Bughita - 200 mii lei ; Executie Modernizare DC 16 Albesti - 200 mii lei</t>
  </si>
  <si>
    <t>CONSILIUL JUDETEAN ARGES</t>
  </si>
  <si>
    <t>explic col. 4,5,6,7,8,9</t>
  </si>
  <si>
    <t>Albesti de Arges</t>
  </si>
  <si>
    <t>Albesti de Muscel</t>
  </si>
  <si>
    <t>Sistem alimentare cu apa sat Cepari - 260 mii lei; Reabilitare si consolidare scoala I-IV sat Cepari  - Ungureni POR - 40 mii lei</t>
  </si>
  <si>
    <t>Alimentare cu apa sat Ursoaia - 200 mii lei</t>
  </si>
  <si>
    <t>Arierate - 39 mii lei; Constructie grup sanitar scoala gimnaziala - 200 mii lei</t>
  </si>
  <si>
    <t xml:space="preserve">Intretinere DC 73 - 200 mii lei </t>
  </si>
  <si>
    <t>Constructie sediu de primarie - 200 mii lei</t>
  </si>
  <si>
    <t>Reabilitare extindere alimentare cu apa - 200 mii lei si reabilitare primarie - 100 mii lei</t>
  </si>
  <si>
    <t>Reabilitare si extindere sediu primarie - 200 mii lei</t>
  </si>
  <si>
    <t>Realizare sistem alimentare cu apa sat Merisani - 200 mii lei</t>
  </si>
  <si>
    <t>Retea de canalizare si statie de epurare - 150 mii lei</t>
  </si>
  <si>
    <t>Construire sediu administrativ - 200 mii lei; alimentare cu apa a satului Martalogi  - 124 mii lei</t>
  </si>
  <si>
    <t>Extindere retea canalizare - 300 mii lei</t>
  </si>
  <si>
    <t>Cabana paza baraj - 150 mii lei si drumuri comunale clasate pietruire - 100 mii lei</t>
  </si>
  <si>
    <t>Reabilitare si extindere dispensar - 200 mii lei</t>
  </si>
  <si>
    <t>Reabilitare scoala gimnaziala nr. 1 Recea - 300 mii lei</t>
  </si>
  <si>
    <t>Drumuri comunale - 250 mii lei</t>
  </si>
  <si>
    <t>Pod din beton armat peste pariul Neajlov - 100 mii lei</t>
  </si>
  <si>
    <t>Executie podet Bajesti - 200 mii lei</t>
  </si>
  <si>
    <t>Extindere si reabilitare scoala Badeni - 200 mii lei</t>
  </si>
  <si>
    <t>Sistem alimentare cu apa foraj + bazin - 200 mii lei</t>
  </si>
  <si>
    <t>Alimentare cu apa in satul Salistea - 100 mii lei; statie repompare alimentare cu apa - 100 mii lei; alimentare cu apa statie Uda de Sus si Chiritesti - 100 mii lei</t>
  </si>
  <si>
    <t>Proiect M.3.2.2 ( proiect integrat ) - 200 mii lei ; imprumut OUG nr. 2 - 140 mii lei</t>
  </si>
  <si>
    <t>Reabilitare si modernizare dispensar uman - 200 mii lei</t>
  </si>
  <si>
    <t>Executarea unui foraj  bazin de inmagazinare a apei in satele Slobozia si Purcareni - 300 mii lei</t>
  </si>
  <si>
    <t>Reconversie brutarie  in spatiul multifunctional - 190 mii lei</t>
  </si>
  <si>
    <t>Refacere pod pe drum local Lazuri peste raul Topolog, reparatii si consolidari cu gabioane- 300 mii lei</t>
  </si>
  <si>
    <t>Imbunatatirea calitatii mediului pentru realizarea spatiilor verzi  - 120 mii lei; asfaltare drumuri de interes local - 180 mii lei</t>
  </si>
  <si>
    <t>Imprumut OUG nr. 2/2015 rate capital - 556 mii lei; Reabilitare primarie - 100 mii lei</t>
  </si>
  <si>
    <t>Drumuri - strada Sticlelor - 500 mii lei</t>
  </si>
  <si>
    <t>Extindere sediu primarie corp B - 880 mii lei si amenajare corp C Grup Scolar - 150 mii lei -trim I</t>
  </si>
  <si>
    <t>Rate capital imprumut OUG nr. 2/2015 -667 mii lei</t>
  </si>
  <si>
    <t>Modernizare Camin Cultural - sat Zgricesti - 100 mii lei</t>
  </si>
  <si>
    <t>Reabilitare drum strada Gazului - 170 mii lei si constructie Scoala Gimnaziala cls. 1-8 Mosoaia - 150 mii lei</t>
  </si>
  <si>
    <t>Modernizare DC 339 - 250 mii lei</t>
  </si>
  <si>
    <t>Alimentare cu apa sat Vlascuta - 200 mii lei si contract imprumut OUG nr. 2 ( rat ) -53 mii lei</t>
  </si>
  <si>
    <t>Alimentare cu apa sat Burdea - 56 mii lei; Constructie gradinita - 50 mii lei; Imprumut OUG nr. 2/2015 rate capital - 100 mii lei</t>
  </si>
  <si>
    <t>Asfaltare DC - 400 mii lei; Sistem de distributie a gazelor naturale - 200 mii lei</t>
  </si>
  <si>
    <t>Reabilitare sediu primarie - 200 mii lei si sistem alimentare cu apa si canalizare - reabilitare 270 mii lei</t>
  </si>
  <si>
    <t>Alimentare cu apa menajera Contesti - 50 mii lei si IBU 2 km Contesti - Olteanca - 300 mii lei</t>
  </si>
  <si>
    <t>Pod pe DC 49 A pste paraul Valea lui Topor - 300 mii lei ( rest de executat 335 mii lei )</t>
  </si>
  <si>
    <t>Canalizare si statie de epurare ape uzate menajere sat Micesti - 250 mii lei</t>
  </si>
  <si>
    <t>Constructie dispensar - 150 mii lei; canalizare si epurare ape uzate menajere-130 mii lei; proiectare drumuri comunale -70 mii lei</t>
  </si>
  <si>
    <t>DC 165 Samara Bajenesti - 30 mii lei si DC 177 Piscul Radului Maneasa - 70 mii lei; Bazin put forat pentru alimentare cu apa - 80 mii lei</t>
  </si>
  <si>
    <t>Buzoesti</t>
  </si>
  <si>
    <t>Reabilitare scoala - 40 mii lei</t>
  </si>
  <si>
    <t>Reabilitare camin cultural sat Costesti - Vilsan - 200 mii lei si statie apa gospodarie - 200 mii lei</t>
  </si>
  <si>
    <t>Modernizare drum comunal Gruiului - 190 mii lei si alimentare cu apa sat Slatina - 230 mii lei</t>
  </si>
  <si>
    <t>Sediu primarie - 200 mii lei si drumuri comunale ( constructie zid de sprijin - gabion ) - 100 mii lei</t>
  </si>
  <si>
    <t>Modernizare drumuri de interes local  - 150 mii lei, alimentare cu apa satele Humele, Gaujani si Coltu ( tronson II ) - 100 mii lei</t>
  </si>
  <si>
    <t>Extindere alimentare cu apa - 50 mii lei; Extindere retea canalizare - 50 mii lei;sistem centralizat canalizare satele Vernesti, Bolculesti si Banicesti  - 350 mii lei; podet banicesti -50 mii lei si alunecare de teren DC 252 Ciuresti - 50 mii lei</t>
  </si>
  <si>
    <t>Extindere retea canalizare strada Gruiului si Strada Richard  - 700 mii lei</t>
  </si>
  <si>
    <t>SITUATIE PRIVIND PROPUNERI DE REPARTIZARE COTA DE 20% LA NIVEL DE JUDET SI TVA DRUMURI COMUNALE  PENTRU ANUL 2016</t>
  </si>
  <si>
    <t>ANEXA explicita la Anexele 1 si 4</t>
  </si>
  <si>
    <t>Modernizare targ saptamanal - 50 mii lei; remiza pompieri - 100 mii lei; DC 104 Rociu - Ghiganu de Jos- 100 mii lei si intretinere drumuri comunale - 50 mii lei; canalizare si epurare ape uzate menajere - 90 mii lei</t>
  </si>
  <si>
    <t>Total</t>
  </si>
  <si>
    <t xml:space="preserve">Diferenta </t>
  </si>
  <si>
    <t>Aductiune apa si rezervor in sat Albesti - 200 mii lei ; modernizare drumul Bolovanului L=1.8 km - 100 mii lei si modernizare drum Canton - 100 mii lei; alimentare cu apa sat Candesti - 100 mii lei</t>
  </si>
  <si>
    <t>Pod peste raul Slanic vad Brosteni - 200 mii lei; grup sanitar camin cultural - 50 mii lei si imprejmuire gard - 30 mii lei</t>
  </si>
  <si>
    <t>Modernizare iluminat public - 50 mii lei, Executie foraj put sat Bogati - 150 mii lei; Cofinantare Centru de zi pentru copii - 5 mii lei si Centru de  zi pentru copii - Fii satului - 10 mii lei; Modernizare DC Bogati - Chiritesti - 200 mii lei</t>
  </si>
  <si>
    <t>Alimentare cu apa , canalizare si statie epurare satele Podeni, Curteanca si Buzoesti - 250 mii lei</t>
  </si>
  <si>
    <t>Alimentare cu apa sat Cungrea si sat Radutesti - 230 mii lei; acoperis primarie- 50 mii lei</t>
  </si>
  <si>
    <t>Modernizare iluminat public - 140 mii lei; IBU drumuri comunale - 85 mii lei; alimentare apa Poienari - 85 mii lei</t>
  </si>
  <si>
    <t>Modernizare DC 22 Dambovicioara - Brusturet - 100 mii lei si intretinere drumuri locale - 100 mii lei; constructie sala multifunctionala - 200 mii lei</t>
  </si>
  <si>
    <t>Sistem centralizat de canalizare si apa  menajera satele Ciulnita, Budisteni, Schitu Scoicesti, Glodu  - 300 mii lei ; camin cultural - 100 mii lei</t>
  </si>
  <si>
    <t>Dispensar sat Argeselu - 200 mii lei; camin cultural -200 mii lei; pod beton armat peste raul Budesei - 100 mii lei</t>
  </si>
  <si>
    <t>Alimentare cu apa etapa II sat Matau  - 300 mii lei</t>
  </si>
  <si>
    <t>Modernizare DC 189 Moraresti - 200 mii lei si amenajare maluri de protectie locuinte sat Manciouiu , Garla Urleacu - 150 mii lei</t>
  </si>
  <si>
    <t>Extindere alimentare cu apa - 300 mii lei</t>
  </si>
  <si>
    <t>Reabilitare si dotare camin cultural - 100 mii lei si reabilitare scoala Poienari - 200 mii lei</t>
  </si>
  <si>
    <t>Reamenajare si modernizare constructie gradinita - 300 mii lei</t>
  </si>
  <si>
    <t>Dispensar uman sat Glavacioc - 200 mii lei si put forat in comuna Stefan cel Mare - 150 mii lei</t>
  </si>
  <si>
    <t>Reabilitare retea distributie apa potabila in satele Tutulesti si Odaeni pe traseul DC 112  - 150 mii lei si modernizare DC 116 - 150 mii lei; dispensar sat Suseni - 50 mii lei; DC 112 - 86 mii lei</t>
  </si>
  <si>
    <t>Drum de interes local Tigveni Momaia - 250 mii lei si reconstructie camin cultural Tigveni - 100 mii lei; sistem alimentare cu apa sat Blaj - 60 mii lei</t>
  </si>
  <si>
    <t>Reabilitare retea alimentare cu apa in satul Valea Uleiului - 200 mii lei si statie  epurare pentru canalizare sat Cerbureni - 200 mii lei; dispensar - 35 mii lei</t>
  </si>
  <si>
    <t>DC 97 A - 500 mii lei; extindere reabilitare infrastructura apa uzata - 200 mii lei</t>
  </si>
  <si>
    <t>Canalizare  - completare 50 mii lei si asfalt drum local Valea Podului ( 200 ml ) - 70 mii lei; Grup sanitar scoala I-VIII - 36 mii lei</t>
  </si>
  <si>
    <t>Constructie grup sanitar scoala - 150 mii lei; alimentare cu apa catun Corbu - 87 mii lei</t>
  </si>
  <si>
    <t>Dispensar uman - 100 mii lei; modernizare iluminat public - 50 mii lei</t>
  </si>
  <si>
    <t>Alimentare cu apa sat Draghici - 250 mii lei si modernizare drumuri comunale DC 316- 115 mii lei</t>
  </si>
  <si>
    <t>Constructie sediu primarie Mirosi - 300 mii lei ; Extindere retea alimentare apa - 100 mii lei</t>
  </si>
  <si>
    <t>Alimentare apa distributie satele Pietrosani, Retevoiesti, Badesti, Ganesti si Varzaroaia- 400 mii lei</t>
  </si>
  <si>
    <t>Targ saptamanal - 120 mii lei; imbracaminte bituminoasa pe drumuri DC 92 si DC 100 - 300 mii lei si canalizare si epurare ape uzate menajere - 100 mii lei</t>
  </si>
  <si>
    <t>Amenajare platforma teren joaca copii zona Monument - 80 mii lei; Protejare corpuri drumuri locale - 150 mii lei;  Amenajare parcare in centrul localitatii Titesti, zona magazin, dispensar, politie - 150 mii lei</t>
  </si>
  <si>
    <t xml:space="preserve">Centru multifunctional sat Pauleasca (FRDS) - 68 mii lei ; Scoala Gimnaziala - 65 mii lei; Cofinantare centru multifunctional servicii sociale sat Pauleasca- 50 mii lei </t>
  </si>
  <si>
    <t>Reabilitare pod peste paraul Vedita pe DC 159 in satul Prodani - 200 mii lei; Camin cultural -100 mii lei</t>
  </si>
  <si>
    <t>Pod din beton peste raul Cotmeana sat Padureti, ulita Cimitirului - 200 mii lei ; gradinita cu program normal, sat Lunca Corbului - 50 mii lei; sediu primarie - 100 mii lei</t>
  </si>
  <si>
    <t>Alimentare cu apa catunul Dealul " Catusa  Barbatesti " - 150 mii lei; Constructie pod peste raul Cotmeana, sat Barbatesti - 100 mii lei; alunecari drumuri comunale -75 mii lei;   canalizare si epurare ape uzate menajere - 175 mii lei</t>
  </si>
  <si>
    <t>Reabilitare cladire primarie Corp B - 200 mii lei; Constructie pod peste paraul Rausor si drum de legatura intre DC 3 si DC 5 in satul Gamacesti - 200 mii lei</t>
  </si>
  <si>
    <t>Extindere retea canalizare - 100 mii lei; modernizare drumuri  comunale - 100 mii lei; extindere gaze - 50 mii lei</t>
  </si>
  <si>
    <t>Extindere si reabilitare infrastructura apa si apa uzata - 200 mii lei; IBU DC 154D Biboiesti  - Soresti - Albota  -300 mii lei ( drum local )</t>
  </si>
  <si>
    <t>Alimentare cu apa si bransament sat Badesti  - 300 mii lei</t>
  </si>
  <si>
    <t xml:space="preserve">Reabilitare scoala Valea Ursului proiect m.3.4. - 400 mii lei </t>
  </si>
  <si>
    <t>Asfaltare drumuri comunale care dau in DJ 702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</si>
</sst>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0" fillId="0" borderId="0" xfId="0"/>
    <xf numFmtId="0" fontId="2" fillId="0" borderId="0" xfId="0" applyFont="1" applyAlignment="1"/>
    <xf numFmtId="0" fontId="3" fillId="0" borderId="2" xfId="1" applyFont="1" applyFill="1" applyBorder="1"/>
    <xf numFmtId="0" fontId="4" fillId="0" borderId="2" xfId="1" applyFont="1" applyFill="1" applyBorder="1"/>
    <xf numFmtId="0" fontId="5" fillId="2" borderId="0" xfId="0" applyFont="1" applyFill="1" applyAlignment="1"/>
    <xf numFmtId="0" fontId="3" fillId="0" borderId="0" xfId="0" applyFont="1"/>
    <xf numFmtId="0" fontId="5" fillId="0" borderId="0" xfId="0" applyFont="1" applyAlignment="1">
      <alignment horizontal="center"/>
    </xf>
    <xf numFmtId="0" fontId="3" fillId="2" borderId="0" xfId="0" applyFont="1" applyFill="1"/>
    <xf numFmtId="0" fontId="5" fillId="0" borderId="1" xfId="0" applyFont="1" applyBorder="1" applyAlignment="1">
      <alignment horizontal="center" wrapText="1"/>
    </xf>
    <xf numFmtId="0" fontId="3" fillId="2" borderId="2" xfId="0" applyFont="1" applyFill="1" applyBorder="1"/>
    <xf numFmtId="0" fontId="3" fillId="0" borderId="2" xfId="0" applyFont="1" applyBorder="1" applyAlignment="1">
      <alignment wrapText="1"/>
    </xf>
    <xf numFmtId="0" fontId="5" fillId="2" borderId="2" xfId="0" applyFont="1" applyFill="1" applyBorder="1"/>
    <xf numFmtId="0" fontId="3" fillId="0" borderId="2" xfId="0" applyFont="1" applyBorder="1"/>
    <xf numFmtId="0" fontId="7" fillId="2" borderId="2" xfId="0" applyFont="1" applyFill="1" applyBorder="1"/>
    <xf numFmtId="0" fontId="3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0" fontId="5" fillId="0" borderId="0" xfId="0" applyFont="1"/>
    <xf numFmtId="0" fontId="3" fillId="2" borderId="2" xfId="0" applyFont="1" applyFill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6" fillId="0" borderId="2" xfId="1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4" fillId="0" borderId="3" xfId="1" applyFont="1" applyFill="1" applyBorder="1" applyAlignment="1">
      <alignment horizontal="left" vertical="center" wrapText="1"/>
    </xf>
    <xf numFmtId="0" fontId="4" fillId="0" borderId="3" xfId="1" applyFont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7" fillId="0" borderId="2" xfId="0" applyFont="1" applyBorder="1"/>
    <xf numFmtId="0" fontId="3" fillId="0" borderId="2" xfId="1" applyFont="1" applyBorder="1" applyAlignment="1">
      <alignment horizontal="center"/>
    </xf>
    <xf numFmtId="0" fontId="3" fillId="0" borderId="2" xfId="1" applyFont="1" applyFill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2" borderId="0" xfId="0" applyFont="1" applyFill="1"/>
    <xf numFmtId="0" fontId="8" fillId="0" borderId="0" xfId="0" applyFont="1"/>
    <xf numFmtId="0" fontId="5" fillId="0" borderId="0" xfId="0" applyFont="1" applyAlignment="1">
      <alignment horizontal="left"/>
    </xf>
    <xf numFmtId="0" fontId="3" fillId="2" borderId="3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6" fillId="0" borderId="3" xfId="1" applyFont="1" applyBorder="1" applyAlignment="1">
      <alignment horizontal="center" wrapText="1"/>
    </xf>
    <xf numFmtId="0" fontId="6" fillId="0" borderId="4" xfId="1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3"/>
  <sheetViews>
    <sheetView tabSelected="1" workbookViewId="0">
      <pane xSplit="2" ySplit="6" topLeftCell="C26" activePane="bottomRight" state="frozen"/>
      <selection pane="topRight" activeCell="C1" sqref="C1"/>
      <selection pane="bottomLeft" activeCell="A5" sqref="A5"/>
      <selection pane="bottomRight" activeCell="N19" sqref="N19"/>
    </sheetView>
  </sheetViews>
  <sheetFormatPr defaultRowHeight="15" x14ac:dyDescent="0.25"/>
  <cols>
    <col min="1" max="1" width="4" style="6" customWidth="1"/>
    <col min="2" max="2" width="16.42578125" style="6" customWidth="1"/>
    <col min="3" max="3" width="42" style="6" customWidth="1"/>
    <col min="4" max="4" width="11.28515625" style="6" customWidth="1"/>
    <col min="5" max="5" width="9.5703125" style="6" customWidth="1"/>
    <col min="6" max="6" width="10.28515625" style="6" customWidth="1"/>
    <col min="7" max="7" width="10.140625" style="6" customWidth="1"/>
    <col min="8" max="8" width="9.85546875" style="6" customWidth="1"/>
    <col min="9" max="9" width="11" style="6" customWidth="1"/>
    <col min="10" max="10" width="12.140625" style="8" hidden="1" customWidth="1"/>
    <col min="11" max="16384" width="9.140625" style="1"/>
  </cols>
  <sheetData>
    <row r="1" spans="1:11" x14ac:dyDescent="0.25">
      <c r="A1" s="36" t="s">
        <v>115</v>
      </c>
      <c r="B1" s="36"/>
      <c r="C1" s="36"/>
      <c r="G1" s="6" t="s">
        <v>170</v>
      </c>
    </row>
    <row r="3" spans="1:11" ht="22.5" customHeight="1" x14ac:dyDescent="0.3">
      <c r="A3" s="39" t="s">
        <v>169</v>
      </c>
      <c r="B3" s="39"/>
      <c r="C3" s="39"/>
      <c r="D3" s="39"/>
      <c r="E3" s="39"/>
      <c r="F3" s="39"/>
      <c r="G3" s="39"/>
      <c r="H3" s="39"/>
      <c r="I3" s="39"/>
      <c r="J3" s="5"/>
      <c r="K3" s="2"/>
    </row>
    <row r="4" spans="1:11" x14ac:dyDescent="0.25">
      <c r="I4" s="7" t="s">
        <v>102</v>
      </c>
    </row>
    <row r="5" spans="1:11" ht="15" customHeight="1" x14ac:dyDescent="0.25">
      <c r="A5" s="40" t="s">
        <v>0</v>
      </c>
      <c r="B5" s="40" t="s">
        <v>1</v>
      </c>
      <c r="C5" s="44" t="s">
        <v>105</v>
      </c>
      <c r="D5" s="44"/>
      <c r="E5" s="44"/>
      <c r="F5" s="44"/>
      <c r="G5" s="44"/>
      <c r="H5" s="44"/>
      <c r="I5" s="42" t="s">
        <v>108</v>
      </c>
      <c r="J5" s="37" t="s">
        <v>110</v>
      </c>
    </row>
    <row r="6" spans="1:11" ht="30.75" customHeight="1" x14ac:dyDescent="0.25">
      <c r="A6" s="41"/>
      <c r="B6" s="41"/>
      <c r="C6" s="21" t="s">
        <v>116</v>
      </c>
      <c r="D6" s="28" t="s">
        <v>106</v>
      </c>
      <c r="E6" s="9" t="s">
        <v>103</v>
      </c>
      <c r="F6" s="9" t="s">
        <v>104</v>
      </c>
      <c r="G6" s="9" t="s">
        <v>109</v>
      </c>
      <c r="H6" s="9" t="s">
        <v>112</v>
      </c>
      <c r="I6" s="43"/>
      <c r="J6" s="38"/>
    </row>
    <row r="7" spans="1:11" ht="20.25" customHeight="1" x14ac:dyDescent="0.25">
      <c r="A7" s="22">
        <v>0</v>
      </c>
      <c r="B7" s="22">
        <v>1</v>
      </c>
      <c r="C7" s="23">
        <v>2</v>
      </c>
      <c r="D7" s="24" t="s">
        <v>107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19">
        <v>9</v>
      </c>
    </row>
    <row r="8" spans="1:11" ht="26.25" x14ac:dyDescent="0.25">
      <c r="A8" s="20">
        <v>1</v>
      </c>
      <c r="B8" s="3" t="s">
        <v>117</v>
      </c>
      <c r="C8" s="11" t="s">
        <v>154</v>
      </c>
      <c r="D8" s="12">
        <f t="shared" ref="D8:D15" si="0">E8+F8+G8+H8</f>
        <v>200</v>
      </c>
      <c r="E8" s="13"/>
      <c r="F8" s="13"/>
      <c r="G8" s="13">
        <v>200</v>
      </c>
      <c r="H8" s="13"/>
      <c r="I8" s="13">
        <v>400</v>
      </c>
      <c r="J8" s="14"/>
    </row>
    <row r="9" spans="1:11" ht="51.75" x14ac:dyDescent="0.25">
      <c r="A9" s="20">
        <v>2</v>
      </c>
      <c r="B9" s="4" t="s">
        <v>118</v>
      </c>
      <c r="C9" s="11" t="s">
        <v>174</v>
      </c>
      <c r="D9" s="12">
        <f t="shared" si="0"/>
        <v>300</v>
      </c>
      <c r="E9" s="13"/>
      <c r="F9" s="13"/>
      <c r="G9" s="13">
        <v>300</v>
      </c>
      <c r="H9" s="13"/>
      <c r="I9" s="13">
        <v>200</v>
      </c>
      <c r="J9" s="10"/>
    </row>
    <row r="10" spans="1:11" ht="39" x14ac:dyDescent="0.25">
      <c r="A10" s="20">
        <v>3</v>
      </c>
      <c r="B10" s="4" t="s">
        <v>2</v>
      </c>
      <c r="C10" s="11" t="s">
        <v>207</v>
      </c>
      <c r="D10" s="12">
        <f t="shared" si="0"/>
        <v>200</v>
      </c>
      <c r="E10" s="13"/>
      <c r="F10" s="13"/>
      <c r="G10" s="13">
        <v>200</v>
      </c>
      <c r="H10" s="13"/>
      <c r="I10" s="13">
        <v>300</v>
      </c>
      <c r="J10" s="10"/>
    </row>
    <row r="11" spans="1:11" ht="42.75" customHeight="1" x14ac:dyDescent="0.25">
      <c r="A11" s="20">
        <v>4</v>
      </c>
      <c r="B11" s="4" t="s">
        <v>3</v>
      </c>
      <c r="C11" s="11" t="s">
        <v>175</v>
      </c>
      <c r="D11" s="12">
        <f t="shared" si="0"/>
        <v>80</v>
      </c>
      <c r="E11" s="13"/>
      <c r="F11" s="13"/>
      <c r="G11" s="13">
        <v>80</v>
      </c>
      <c r="H11" s="13"/>
      <c r="I11" s="13">
        <v>200</v>
      </c>
      <c r="J11" s="10"/>
    </row>
    <row r="12" spans="1:11" x14ac:dyDescent="0.25">
      <c r="A12" s="20">
        <v>5</v>
      </c>
      <c r="B12" s="4" t="s">
        <v>4</v>
      </c>
      <c r="C12" s="11" t="s">
        <v>148</v>
      </c>
      <c r="D12" s="12">
        <f t="shared" si="0"/>
        <v>667</v>
      </c>
      <c r="E12" s="13"/>
      <c r="F12" s="13"/>
      <c r="G12" s="13"/>
      <c r="H12" s="13">
        <v>667</v>
      </c>
      <c r="I12" s="13"/>
      <c r="J12" s="10"/>
    </row>
    <row r="13" spans="1:11" ht="39.75" customHeight="1" x14ac:dyDescent="0.25">
      <c r="A13" s="20">
        <v>6</v>
      </c>
      <c r="B13" s="4" t="s">
        <v>5</v>
      </c>
      <c r="C13" s="15" t="s">
        <v>160</v>
      </c>
      <c r="D13" s="12">
        <f t="shared" si="0"/>
        <v>80</v>
      </c>
      <c r="E13" s="13">
        <v>0</v>
      </c>
      <c r="F13" s="13"/>
      <c r="G13" s="13">
        <v>80</v>
      </c>
      <c r="H13" s="13"/>
      <c r="I13" s="13">
        <v>100</v>
      </c>
      <c r="J13" s="10">
        <v>0</v>
      </c>
    </row>
    <row r="14" spans="1:11" x14ac:dyDescent="0.25">
      <c r="A14" s="20">
        <v>7</v>
      </c>
      <c r="B14" s="4" t="s">
        <v>6</v>
      </c>
      <c r="C14" s="13"/>
      <c r="D14" s="12">
        <f t="shared" si="0"/>
        <v>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0">
        <v>0</v>
      </c>
    </row>
    <row r="15" spans="1:11" x14ac:dyDescent="0.25">
      <c r="A15" s="27">
        <v>8</v>
      </c>
      <c r="B15" s="26" t="s">
        <v>7</v>
      </c>
      <c r="C15" s="11" t="s">
        <v>135</v>
      </c>
      <c r="D15" s="12">
        <f t="shared" si="0"/>
        <v>0</v>
      </c>
      <c r="E15" s="13"/>
      <c r="F15" s="13"/>
      <c r="G15" s="13"/>
      <c r="H15" s="13"/>
      <c r="I15" s="13">
        <v>200</v>
      </c>
      <c r="J15" s="10"/>
    </row>
    <row r="16" spans="1:11" x14ac:dyDescent="0.25">
      <c r="A16" s="20">
        <v>9</v>
      </c>
      <c r="B16" s="4" t="s">
        <v>8</v>
      </c>
      <c r="C16" s="13" t="s">
        <v>208</v>
      </c>
      <c r="D16" s="12">
        <f>E16+F16+G16+H16</f>
        <v>300</v>
      </c>
      <c r="E16" s="13"/>
      <c r="F16" s="13"/>
      <c r="G16" s="13">
        <v>300</v>
      </c>
      <c r="H16" s="13"/>
      <c r="I16" s="13"/>
      <c r="J16" s="10"/>
    </row>
    <row r="17" spans="1:13" x14ac:dyDescent="0.25">
      <c r="A17" s="20">
        <v>10</v>
      </c>
      <c r="B17" s="4" t="s">
        <v>9</v>
      </c>
      <c r="C17" s="13" t="s">
        <v>209</v>
      </c>
      <c r="D17" s="12">
        <f t="shared" ref="D17:D80" si="1">E17+F17+G17+H17</f>
        <v>400</v>
      </c>
      <c r="E17" s="13"/>
      <c r="F17" s="13">
        <v>400</v>
      </c>
      <c r="G17" s="13"/>
      <c r="H17" s="13"/>
      <c r="I17" s="13"/>
      <c r="J17" s="10"/>
    </row>
    <row r="18" spans="1:13" ht="26.25" x14ac:dyDescent="0.25">
      <c r="A18" s="20">
        <v>11</v>
      </c>
      <c r="B18" s="4" t="s">
        <v>10</v>
      </c>
      <c r="C18" s="11" t="s">
        <v>149</v>
      </c>
      <c r="D18" s="12">
        <f t="shared" si="1"/>
        <v>100</v>
      </c>
      <c r="E18" s="13"/>
      <c r="F18" s="13"/>
      <c r="G18" s="13">
        <v>100</v>
      </c>
      <c r="H18" s="13"/>
      <c r="I18" s="13"/>
      <c r="J18" s="10"/>
    </row>
    <row r="19" spans="1:13" ht="51.75" x14ac:dyDescent="0.25">
      <c r="A19" s="20">
        <v>12</v>
      </c>
      <c r="B19" s="31" t="s">
        <v>11</v>
      </c>
      <c r="C19" s="11" t="s">
        <v>205</v>
      </c>
      <c r="D19" s="12">
        <f t="shared" si="1"/>
        <v>200</v>
      </c>
      <c r="E19" s="13"/>
      <c r="F19" s="13"/>
      <c r="G19" s="13">
        <v>200</v>
      </c>
      <c r="H19" s="13"/>
      <c r="I19" s="13">
        <v>200</v>
      </c>
      <c r="J19" s="10"/>
    </row>
    <row r="20" spans="1:13" ht="64.5" x14ac:dyDescent="0.25">
      <c r="A20" s="20">
        <v>13</v>
      </c>
      <c r="B20" s="31" t="s">
        <v>12</v>
      </c>
      <c r="C20" s="11" t="s">
        <v>176</v>
      </c>
      <c r="D20" s="12">
        <f t="shared" si="1"/>
        <v>215</v>
      </c>
      <c r="E20" s="13">
        <v>0</v>
      </c>
      <c r="F20" s="13">
        <v>15</v>
      </c>
      <c r="G20" s="13">
        <v>200</v>
      </c>
      <c r="H20" s="13"/>
      <c r="I20" s="13">
        <v>200</v>
      </c>
      <c r="J20" s="10"/>
    </row>
    <row r="21" spans="1:13" ht="26.25" x14ac:dyDescent="0.25">
      <c r="A21" s="20">
        <v>14</v>
      </c>
      <c r="B21" s="4" t="s">
        <v>13</v>
      </c>
      <c r="C21" s="11" t="s">
        <v>155</v>
      </c>
      <c r="D21" s="12">
        <f t="shared" si="1"/>
        <v>470</v>
      </c>
      <c r="E21" s="13"/>
      <c r="F21" s="13"/>
      <c r="G21" s="13">
        <v>470</v>
      </c>
      <c r="H21" s="13"/>
      <c r="I21" s="13"/>
      <c r="J21" s="10"/>
    </row>
    <row r="22" spans="1:13" x14ac:dyDescent="0.25">
      <c r="A22" s="20">
        <v>15</v>
      </c>
      <c r="B22" s="4" t="s">
        <v>14</v>
      </c>
      <c r="C22" s="11" t="s">
        <v>210</v>
      </c>
      <c r="D22" s="12">
        <f t="shared" si="1"/>
        <v>0</v>
      </c>
      <c r="E22" s="13"/>
      <c r="F22" s="13"/>
      <c r="G22" s="13"/>
      <c r="H22" s="13"/>
      <c r="I22" s="13">
        <v>300</v>
      </c>
      <c r="J22" s="10"/>
      <c r="M22" s="25"/>
    </row>
    <row r="23" spans="1:13" x14ac:dyDescent="0.25">
      <c r="A23" s="20">
        <v>16</v>
      </c>
      <c r="B23" s="4" t="s">
        <v>15</v>
      </c>
      <c r="C23" s="13"/>
      <c r="D23" s="12">
        <f t="shared" si="1"/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0">
        <v>0</v>
      </c>
    </row>
    <row r="24" spans="1:13" ht="39" x14ac:dyDescent="0.25">
      <c r="A24" s="20">
        <v>17</v>
      </c>
      <c r="B24" s="4" t="s">
        <v>16</v>
      </c>
      <c r="C24" s="11" t="s">
        <v>113</v>
      </c>
      <c r="D24" s="12">
        <f t="shared" si="1"/>
        <v>84</v>
      </c>
      <c r="E24" s="13"/>
      <c r="F24" s="13"/>
      <c r="G24" s="13"/>
      <c r="H24" s="13">
        <v>84</v>
      </c>
      <c r="I24" s="13">
        <v>100</v>
      </c>
      <c r="J24" s="10"/>
    </row>
    <row r="25" spans="1:13" x14ac:dyDescent="0.25">
      <c r="A25" s="20">
        <v>18</v>
      </c>
      <c r="B25" s="4" t="s">
        <v>17</v>
      </c>
      <c r="C25" s="13"/>
      <c r="D25" s="12">
        <f t="shared" si="1"/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0">
        <v>0</v>
      </c>
    </row>
    <row r="26" spans="1:13" x14ac:dyDescent="0.25">
      <c r="A26" s="20">
        <v>19</v>
      </c>
      <c r="B26" s="4" t="s">
        <v>18</v>
      </c>
      <c r="C26" s="13" t="s">
        <v>111</v>
      </c>
      <c r="D26" s="12">
        <f t="shared" si="1"/>
        <v>250</v>
      </c>
      <c r="E26" s="13"/>
      <c r="F26" s="13"/>
      <c r="G26" s="13">
        <v>250</v>
      </c>
      <c r="H26" s="13"/>
      <c r="I26" s="13"/>
      <c r="J26" s="10"/>
    </row>
    <row r="27" spans="1:13" ht="39" customHeight="1" x14ac:dyDescent="0.25">
      <c r="A27" s="20">
        <v>20</v>
      </c>
      <c r="B27" s="4" t="s">
        <v>19</v>
      </c>
      <c r="C27" s="11" t="s">
        <v>114</v>
      </c>
      <c r="D27" s="12">
        <f t="shared" si="1"/>
        <v>200</v>
      </c>
      <c r="E27" s="13"/>
      <c r="F27" s="13"/>
      <c r="G27" s="13">
        <v>200</v>
      </c>
      <c r="H27" s="13"/>
      <c r="I27" s="13">
        <v>200</v>
      </c>
      <c r="J27" s="10"/>
    </row>
    <row r="28" spans="1:13" ht="26.25" x14ac:dyDescent="0.25">
      <c r="A28" s="20">
        <v>21</v>
      </c>
      <c r="B28" s="4" t="s">
        <v>161</v>
      </c>
      <c r="C28" s="11" t="s">
        <v>177</v>
      </c>
      <c r="D28" s="12">
        <f t="shared" si="1"/>
        <v>250</v>
      </c>
      <c r="E28" s="13"/>
      <c r="F28" s="13"/>
      <c r="G28" s="13">
        <v>250</v>
      </c>
      <c r="H28" s="13"/>
      <c r="I28" s="13"/>
      <c r="J28" s="10"/>
    </row>
    <row r="29" spans="1:13" ht="39" x14ac:dyDescent="0.25">
      <c r="A29" s="20">
        <v>22</v>
      </c>
      <c r="B29" s="3" t="s">
        <v>20</v>
      </c>
      <c r="C29" s="11" t="s">
        <v>153</v>
      </c>
      <c r="D29" s="12">
        <f t="shared" si="1"/>
        <v>206</v>
      </c>
      <c r="E29" s="13"/>
      <c r="F29" s="13"/>
      <c r="G29" s="13">
        <v>106</v>
      </c>
      <c r="H29" s="13">
        <v>100</v>
      </c>
      <c r="I29" s="13"/>
      <c r="J29" s="10"/>
    </row>
    <row r="30" spans="1:13" x14ac:dyDescent="0.25">
      <c r="A30" s="20">
        <v>23</v>
      </c>
      <c r="B30" s="4" t="s">
        <v>21</v>
      </c>
      <c r="C30" s="11" t="s">
        <v>122</v>
      </c>
      <c r="D30" s="12">
        <f t="shared" si="1"/>
        <v>0</v>
      </c>
      <c r="E30" s="13"/>
      <c r="F30" s="13"/>
      <c r="G30" s="13"/>
      <c r="H30" s="13"/>
      <c r="I30" s="13">
        <v>200</v>
      </c>
      <c r="J30" s="10"/>
    </row>
    <row r="31" spans="1:13" x14ac:dyDescent="0.25">
      <c r="A31" s="20">
        <v>24</v>
      </c>
      <c r="B31" s="4" t="s">
        <v>22</v>
      </c>
      <c r="C31" s="13"/>
      <c r="D31" s="12">
        <f t="shared" si="1"/>
        <v>0</v>
      </c>
      <c r="E31" s="13"/>
      <c r="F31" s="13"/>
      <c r="G31" s="13"/>
      <c r="H31" s="13"/>
      <c r="I31" s="13"/>
      <c r="J31" s="10"/>
    </row>
    <row r="32" spans="1:13" ht="39" x14ac:dyDescent="0.25">
      <c r="A32" s="20">
        <v>25</v>
      </c>
      <c r="B32" s="4" t="s">
        <v>23</v>
      </c>
      <c r="C32" s="11" t="s">
        <v>119</v>
      </c>
      <c r="D32" s="12">
        <f t="shared" si="1"/>
        <v>300</v>
      </c>
      <c r="E32" s="13"/>
      <c r="F32" s="13">
        <v>40</v>
      </c>
      <c r="G32" s="13">
        <v>260</v>
      </c>
      <c r="H32" s="13"/>
      <c r="I32" s="13"/>
      <c r="J32" s="10"/>
    </row>
    <row r="33" spans="1:10" ht="26.25" x14ac:dyDescent="0.25">
      <c r="A33" s="20">
        <v>26</v>
      </c>
      <c r="B33" s="4" t="s">
        <v>24</v>
      </c>
      <c r="C33" s="11" t="s">
        <v>140</v>
      </c>
      <c r="D33" s="12">
        <f t="shared" si="1"/>
        <v>200</v>
      </c>
      <c r="E33" s="13"/>
      <c r="F33" s="13"/>
      <c r="G33" s="13">
        <v>200</v>
      </c>
      <c r="H33" s="13"/>
      <c r="I33" s="13"/>
      <c r="J33" s="10"/>
    </row>
    <row r="34" spans="1:10" ht="28.5" customHeight="1" x14ac:dyDescent="0.25">
      <c r="A34" s="20">
        <v>27</v>
      </c>
      <c r="B34" s="4" t="s">
        <v>25</v>
      </c>
      <c r="C34" s="11" t="s">
        <v>145</v>
      </c>
      <c r="D34" s="12">
        <f t="shared" si="1"/>
        <v>656</v>
      </c>
      <c r="E34" s="13"/>
      <c r="F34" s="13"/>
      <c r="G34" s="13">
        <v>100</v>
      </c>
      <c r="H34" s="13">
        <v>556</v>
      </c>
      <c r="I34" s="13"/>
      <c r="J34" s="10"/>
    </row>
    <row r="35" spans="1:10" ht="29.25" customHeight="1" x14ac:dyDescent="0.25">
      <c r="A35" s="20">
        <v>28</v>
      </c>
      <c r="B35" s="3" t="s">
        <v>26</v>
      </c>
      <c r="C35" s="11" t="s">
        <v>121</v>
      </c>
      <c r="D35" s="12">
        <f t="shared" si="1"/>
        <v>239</v>
      </c>
      <c r="E35" s="13">
        <v>39</v>
      </c>
      <c r="F35" s="13"/>
      <c r="G35" s="13">
        <v>200</v>
      </c>
      <c r="H35" s="29"/>
      <c r="I35" s="29"/>
      <c r="J35" s="10"/>
    </row>
    <row r="36" spans="1:10" ht="26.25" x14ac:dyDescent="0.25">
      <c r="A36" s="20">
        <v>29</v>
      </c>
      <c r="B36" s="4" t="s">
        <v>27</v>
      </c>
      <c r="C36" s="11" t="s">
        <v>178</v>
      </c>
      <c r="D36" s="12">
        <f t="shared" si="1"/>
        <v>280</v>
      </c>
      <c r="E36" s="13"/>
      <c r="F36" s="13"/>
      <c r="G36" s="13">
        <v>280</v>
      </c>
      <c r="H36" s="13"/>
      <c r="I36" s="13"/>
      <c r="J36" s="10"/>
    </row>
    <row r="37" spans="1:10" ht="75" customHeight="1" x14ac:dyDescent="0.25">
      <c r="A37" s="20">
        <v>30</v>
      </c>
      <c r="B37" s="4" t="s">
        <v>28</v>
      </c>
      <c r="C37" s="11" t="s">
        <v>204</v>
      </c>
      <c r="D37" s="12">
        <f t="shared" si="1"/>
        <v>325</v>
      </c>
      <c r="E37" s="13"/>
      <c r="F37" s="13"/>
      <c r="G37" s="13">
        <f>150+175</f>
        <v>325</v>
      </c>
      <c r="H37" s="13"/>
      <c r="I37" s="13">
        <f>100+75</f>
        <v>175</v>
      </c>
      <c r="J37" s="10"/>
    </row>
    <row r="38" spans="1:10" ht="27.75" customHeight="1" x14ac:dyDescent="0.25">
      <c r="A38" s="30">
        <v>31</v>
      </c>
      <c r="B38" s="3" t="s">
        <v>29</v>
      </c>
      <c r="C38" s="11" t="s">
        <v>139</v>
      </c>
      <c r="D38" s="12">
        <f t="shared" si="1"/>
        <v>340</v>
      </c>
      <c r="E38" s="13"/>
      <c r="F38" s="13">
        <v>200</v>
      </c>
      <c r="G38" s="29"/>
      <c r="H38" s="13">
        <v>140</v>
      </c>
      <c r="I38" s="13"/>
      <c r="J38" s="10"/>
    </row>
    <row r="39" spans="1:10" ht="39" x14ac:dyDescent="0.25">
      <c r="A39" s="20">
        <v>32</v>
      </c>
      <c r="B39" s="4" t="s">
        <v>30</v>
      </c>
      <c r="C39" s="11" t="s">
        <v>179</v>
      </c>
      <c r="D39" s="12">
        <f t="shared" si="1"/>
        <v>225</v>
      </c>
      <c r="E39" s="13"/>
      <c r="F39" s="13"/>
      <c r="G39" s="13">
        <f>140+85</f>
        <v>225</v>
      </c>
      <c r="H39" s="13"/>
      <c r="I39" s="13">
        <v>85</v>
      </c>
      <c r="J39" s="10"/>
    </row>
    <row r="40" spans="1:10" ht="26.25" x14ac:dyDescent="0.25">
      <c r="A40" s="20">
        <v>33</v>
      </c>
      <c r="B40" s="4" t="s">
        <v>31</v>
      </c>
      <c r="C40" s="11" t="s">
        <v>194</v>
      </c>
      <c r="D40" s="12">
        <f t="shared" si="1"/>
        <v>237</v>
      </c>
      <c r="E40" s="13"/>
      <c r="F40" s="13"/>
      <c r="G40" s="13">
        <v>237</v>
      </c>
      <c r="H40" s="13"/>
      <c r="I40" s="13"/>
      <c r="J40" s="10"/>
    </row>
    <row r="41" spans="1:10" x14ac:dyDescent="0.25">
      <c r="A41" s="20">
        <v>34</v>
      </c>
      <c r="B41" s="4" t="s">
        <v>32</v>
      </c>
      <c r="C41" s="11" t="s">
        <v>120</v>
      </c>
      <c r="D41" s="12">
        <f t="shared" si="1"/>
        <v>200</v>
      </c>
      <c r="E41" s="13"/>
      <c r="F41" s="13"/>
      <c r="G41" s="13">
        <v>200</v>
      </c>
      <c r="H41" s="13"/>
      <c r="I41" s="13"/>
      <c r="J41" s="10"/>
    </row>
    <row r="42" spans="1:10" ht="26.25" x14ac:dyDescent="0.25">
      <c r="A42" s="20">
        <v>35</v>
      </c>
      <c r="B42" s="4" t="s">
        <v>33</v>
      </c>
      <c r="C42" s="11" t="s">
        <v>195</v>
      </c>
      <c r="D42" s="12">
        <f t="shared" si="1"/>
        <v>150</v>
      </c>
      <c r="E42" s="13">
        <v>0</v>
      </c>
      <c r="F42" s="13">
        <v>0</v>
      </c>
      <c r="G42" s="13">
        <v>150</v>
      </c>
      <c r="H42" s="13">
        <v>0</v>
      </c>
      <c r="I42" s="13">
        <v>0</v>
      </c>
      <c r="J42" s="10">
        <v>0</v>
      </c>
    </row>
    <row r="43" spans="1:10" ht="39" x14ac:dyDescent="0.25">
      <c r="A43" s="20">
        <v>36</v>
      </c>
      <c r="B43" s="4" t="s">
        <v>34</v>
      </c>
      <c r="C43" s="11" t="s">
        <v>180</v>
      </c>
      <c r="D43" s="12">
        <f t="shared" si="1"/>
        <v>200</v>
      </c>
      <c r="E43" s="13"/>
      <c r="F43" s="13"/>
      <c r="G43" s="13">
        <v>200</v>
      </c>
      <c r="H43" s="13"/>
      <c r="I43" s="13">
        <v>200</v>
      </c>
      <c r="J43" s="10"/>
    </row>
    <row r="44" spans="1:10" x14ac:dyDescent="0.25">
      <c r="A44" s="20">
        <v>37</v>
      </c>
      <c r="B44" s="4" t="s">
        <v>35</v>
      </c>
      <c r="C44" s="13"/>
      <c r="D44" s="12">
        <f t="shared" si="1"/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0">
        <v>0</v>
      </c>
    </row>
    <row r="45" spans="1:10" ht="30" customHeight="1" x14ac:dyDescent="0.25">
      <c r="A45" s="20">
        <v>38</v>
      </c>
      <c r="B45" s="4" t="s">
        <v>36</v>
      </c>
      <c r="C45" s="11" t="s">
        <v>156</v>
      </c>
      <c r="D45" s="12">
        <f t="shared" si="1"/>
        <v>50</v>
      </c>
      <c r="E45" s="13"/>
      <c r="F45" s="13"/>
      <c r="G45" s="13">
        <v>50</v>
      </c>
      <c r="H45" s="13"/>
      <c r="I45" s="13">
        <v>300</v>
      </c>
      <c r="J45" s="10"/>
    </row>
    <row r="46" spans="1:10" x14ac:dyDescent="0.25">
      <c r="A46" s="20">
        <v>39</v>
      </c>
      <c r="B46" s="4" t="s">
        <v>37</v>
      </c>
      <c r="C46" s="13" t="s">
        <v>123</v>
      </c>
      <c r="D46" s="12">
        <f t="shared" si="1"/>
        <v>200</v>
      </c>
      <c r="E46" s="13"/>
      <c r="F46" s="13"/>
      <c r="G46" s="13">
        <v>200</v>
      </c>
      <c r="H46" s="13"/>
      <c r="I46" s="13"/>
      <c r="J46" s="10"/>
    </row>
    <row r="47" spans="1:10" x14ac:dyDescent="0.25">
      <c r="A47" s="20">
        <v>40</v>
      </c>
      <c r="B47" s="3" t="s">
        <v>38</v>
      </c>
      <c r="C47" s="13" t="s">
        <v>162</v>
      </c>
      <c r="D47" s="10">
        <f t="shared" si="1"/>
        <v>40</v>
      </c>
      <c r="E47" s="13">
        <v>0</v>
      </c>
      <c r="F47" s="13">
        <v>0</v>
      </c>
      <c r="G47" s="13">
        <v>40</v>
      </c>
      <c r="H47" s="17">
        <v>0</v>
      </c>
      <c r="I47" s="17">
        <v>0</v>
      </c>
      <c r="J47" s="10">
        <v>0</v>
      </c>
    </row>
    <row r="48" spans="1:10" ht="39" x14ac:dyDescent="0.25">
      <c r="A48" s="20">
        <v>41</v>
      </c>
      <c r="B48" s="4" t="s">
        <v>39</v>
      </c>
      <c r="C48" s="11" t="s">
        <v>193</v>
      </c>
      <c r="D48" s="12">
        <f t="shared" si="1"/>
        <v>86</v>
      </c>
      <c r="E48" s="13"/>
      <c r="F48" s="13"/>
      <c r="G48" s="13">
        <f>50+36</f>
        <v>86</v>
      </c>
      <c r="H48" s="13"/>
      <c r="I48" s="13">
        <v>70</v>
      </c>
      <c r="J48" s="10"/>
    </row>
    <row r="49" spans="1:10" ht="20.25" customHeight="1" x14ac:dyDescent="0.25">
      <c r="A49" s="20">
        <v>42</v>
      </c>
      <c r="B49" s="4" t="s">
        <v>40</v>
      </c>
      <c r="C49" s="11" t="s">
        <v>125</v>
      </c>
      <c r="D49" s="12">
        <f t="shared" si="1"/>
        <v>200</v>
      </c>
      <c r="E49" s="13"/>
      <c r="F49" s="13"/>
      <c r="G49" s="13">
        <v>200</v>
      </c>
      <c r="H49" s="13"/>
      <c r="I49" s="13"/>
      <c r="J49" s="10"/>
    </row>
    <row r="50" spans="1:10" ht="26.25" x14ac:dyDescent="0.25">
      <c r="A50" s="20">
        <v>43</v>
      </c>
      <c r="B50" s="4" t="s">
        <v>41</v>
      </c>
      <c r="C50" s="15" t="s">
        <v>124</v>
      </c>
      <c r="D50" s="12">
        <f t="shared" si="1"/>
        <v>300</v>
      </c>
      <c r="E50" s="13"/>
      <c r="F50" s="13"/>
      <c r="G50" s="13">
        <v>300</v>
      </c>
      <c r="H50" s="13"/>
      <c r="I50" s="13"/>
      <c r="J50" s="10"/>
    </row>
    <row r="51" spans="1:10" ht="26.25" x14ac:dyDescent="0.25">
      <c r="A51" s="20">
        <v>44</v>
      </c>
      <c r="B51" s="4" t="s">
        <v>42</v>
      </c>
      <c r="C51" s="11" t="s">
        <v>128</v>
      </c>
      <c r="D51" s="12">
        <f t="shared" si="1"/>
        <v>324</v>
      </c>
      <c r="E51" s="13"/>
      <c r="F51" s="13"/>
      <c r="G51" s="13">
        <v>324</v>
      </c>
      <c r="H51" s="13"/>
      <c r="I51" s="13"/>
      <c r="J51" s="10"/>
    </row>
    <row r="52" spans="1:10" ht="26.25" x14ac:dyDescent="0.25">
      <c r="A52" s="20">
        <v>45</v>
      </c>
      <c r="B52" s="4" t="s">
        <v>43</v>
      </c>
      <c r="C52" s="11" t="s">
        <v>157</v>
      </c>
      <c r="D52" s="12">
        <f t="shared" si="1"/>
        <v>0</v>
      </c>
      <c r="E52" s="13"/>
      <c r="F52" s="13"/>
      <c r="G52" s="13"/>
      <c r="H52" s="13"/>
      <c r="I52" s="13">
        <v>335</v>
      </c>
      <c r="J52" s="10"/>
    </row>
    <row r="53" spans="1:10" x14ac:dyDescent="0.25">
      <c r="A53" s="20">
        <v>46</v>
      </c>
      <c r="B53" s="4" t="s">
        <v>44</v>
      </c>
      <c r="C53" s="11" t="s">
        <v>127</v>
      </c>
      <c r="D53" s="12">
        <f t="shared" si="1"/>
        <v>150</v>
      </c>
      <c r="E53" s="13"/>
      <c r="F53" s="13"/>
      <c r="G53" s="13">
        <v>150</v>
      </c>
      <c r="H53" s="13"/>
      <c r="I53" s="13"/>
      <c r="J53" s="10"/>
    </row>
    <row r="54" spans="1:10" ht="42" customHeight="1" x14ac:dyDescent="0.25">
      <c r="A54" s="20">
        <v>47</v>
      </c>
      <c r="B54" s="4" t="s">
        <v>45</v>
      </c>
      <c r="C54" s="11" t="s">
        <v>181</v>
      </c>
      <c r="D54" s="12">
        <f t="shared" si="1"/>
        <v>400</v>
      </c>
      <c r="E54" s="13"/>
      <c r="F54" s="13"/>
      <c r="G54" s="13">
        <v>400</v>
      </c>
      <c r="H54" s="13"/>
      <c r="I54" s="13"/>
      <c r="J54" s="10"/>
    </row>
    <row r="55" spans="1:10" ht="41.25" customHeight="1" x14ac:dyDescent="0.25">
      <c r="A55" s="20">
        <v>48</v>
      </c>
      <c r="B55" s="4" t="s">
        <v>46</v>
      </c>
      <c r="C55" s="11" t="s">
        <v>206</v>
      </c>
      <c r="D55" s="12">
        <f t="shared" si="1"/>
        <v>150</v>
      </c>
      <c r="E55" s="13"/>
      <c r="F55" s="13"/>
      <c r="G55" s="13">
        <v>150</v>
      </c>
      <c r="H55" s="13"/>
      <c r="I55" s="13">
        <v>100</v>
      </c>
      <c r="J55" s="10"/>
    </row>
    <row r="56" spans="1:10" ht="56.25" customHeight="1" x14ac:dyDescent="0.25">
      <c r="A56" s="20">
        <v>49</v>
      </c>
      <c r="B56" s="4" t="s">
        <v>47</v>
      </c>
      <c r="C56" s="11" t="s">
        <v>203</v>
      </c>
      <c r="D56" s="12">
        <f t="shared" si="1"/>
        <v>150</v>
      </c>
      <c r="E56" s="13"/>
      <c r="F56" s="13"/>
      <c r="G56" s="13">
        <v>150</v>
      </c>
      <c r="H56" s="13"/>
      <c r="I56" s="13">
        <v>200</v>
      </c>
      <c r="J56" s="10"/>
    </row>
    <row r="57" spans="1:10" ht="44.25" customHeight="1" x14ac:dyDescent="0.25">
      <c r="A57" s="20">
        <v>50</v>
      </c>
      <c r="B57" s="4" t="s">
        <v>48</v>
      </c>
      <c r="C57" s="11" t="s">
        <v>201</v>
      </c>
      <c r="D57" s="12">
        <f t="shared" si="1"/>
        <v>183</v>
      </c>
      <c r="E57" s="13"/>
      <c r="F57" s="13">
        <v>50</v>
      </c>
      <c r="G57" s="13">
        <v>133</v>
      </c>
      <c r="H57" s="13"/>
      <c r="I57" s="13"/>
      <c r="J57" s="10"/>
    </row>
    <row r="58" spans="1:10" ht="39" x14ac:dyDescent="0.25">
      <c r="A58" s="20">
        <v>51</v>
      </c>
      <c r="B58" s="4" t="s">
        <v>49</v>
      </c>
      <c r="C58" s="11" t="s">
        <v>182</v>
      </c>
      <c r="D58" s="12">
        <f t="shared" si="1"/>
        <v>400</v>
      </c>
      <c r="E58" s="13"/>
      <c r="F58" s="13"/>
      <c r="G58" s="13">
        <v>400</v>
      </c>
      <c r="H58" s="13"/>
      <c r="I58" s="13">
        <v>100</v>
      </c>
      <c r="J58" s="10"/>
    </row>
    <row r="59" spans="1:10" ht="31.5" customHeight="1" x14ac:dyDescent="0.25">
      <c r="A59" s="20">
        <v>52</v>
      </c>
      <c r="B59" s="4" t="s">
        <v>50</v>
      </c>
      <c r="C59" s="11" t="s">
        <v>126</v>
      </c>
      <c r="D59" s="12">
        <f t="shared" si="1"/>
        <v>200</v>
      </c>
      <c r="E59" s="13"/>
      <c r="F59" s="13"/>
      <c r="G59" s="13">
        <v>200</v>
      </c>
      <c r="H59" s="13"/>
      <c r="I59" s="13"/>
      <c r="J59" s="10"/>
    </row>
    <row r="60" spans="1:10" ht="26.25" x14ac:dyDescent="0.25">
      <c r="A60" s="20">
        <v>53</v>
      </c>
      <c r="B60" s="4" t="s">
        <v>51</v>
      </c>
      <c r="C60" s="11" t="s">
        <v>158</v>
      </c>
      <c r="D60" s="12">
        <f t="shared" si="1"/>
        <v>250</v>
      </c>
      <c r="E60" s="13"/>
      <c r="F60" s="13"/>
      <c r="G60" s="13">
        <v>250</v>
      </c>
      <c r="H60" s="13"/>
      <c r="I60" s="13"/>
      <c r="J60" s="10"/>
    </row>
    <row r="61" spans="1:10" ht="27" customHeight="1" x14ac:dyDescent="0.25">
      <c r="A61" s="20">
        <v>54</v>
      </c>
      <c r="B61" s="4" t="s">
        <v>52</v>
      </c>
      <c r="C61" s="11" t="s">
        <v>196</v>
      </c>
      <c r="D61" s="12">
        <f t="shared" si="1"/>
        <v>250</v>
      </c>
      <c r="E61" s="13"/>
      <c r="F61" s="13"/>
      <c r="G61" s="13">
        <v>250</v>
      </c>
      <c r="H61" s="13"/>
      <c r="I61" s="13">
        <v>115</v>
      </c>
      <c r="J61" s="10"/>
    </row>
    <row r="62" spans="1:10" ht="19.5" customHeight="1" x14ac:dyDescent="0.25">
      <c r="A62" s="20">
        <v>55</v>
      </c>
      <c r="B62" s="4" t="s">
        <v>53</v>
      </c>
      <c r="C62" s="11" t="s">
        <v>183</v>
      </c>
      <c r="D62" s="12">
        <f t="shared" si="1"/>
        <v>300</v>
      </c>
      <c r="E62" s="13"/>
      <c r="F62" s="13"/>
      <c r="G62" s="13">
        <v>300</v>
      </c>
      <c r="H62" s="13"/>
      <c r="I62" s="13"/>
      <c r="J62" s="10"/>
    </row>
    <row r="63" spans="1:10" ht="26.25" x14ac:dyDescent="0.25">
      <c r="A63" s="20">
        <v>56</v>
      </c>
      <c r="B63" s="4" t="s">
        <v>54</v>
      </c>
      <c r="C63" s="11" t="s">
        <v>197</v>
      </c>
      <c r="D63" s="12">
        <f t="shared" si="1"/>
        <v>400</v>
      </c>
      <c r="E63" s="13"/>
      <c r="F63" s="13"/>
      <c r="G63" s="13">
        <v>400</v>
      </c>
      <c r="H63" s="13"/>
      <c r="I63" s="13"/>
      <c r="J63" s="10"/>
    </row>
    <row r="64" spans="1:10" ht="39" x14ac:dyDescent="0.25">
      <c r="A64" s="20">
        <v>57</v>
      </c>
      <c r="B64" s="4" t="s">
        <v>55</v>
      </c>
      <c r="C64" s="11" t="s">
        <v>184</v>
      </c>
      <c r="D64" s="12">
        <f t="shared" si="1"/>
        <v>150</v>
      </c>
      <c r="E64" s="13"/>
      <c r="F64" s="13"/>
      <c r="G64" s="13">
        <v>150</v>
      </c>
      <c r="H64" s="13"/>
      <c r="I64" s="13">
        <v>200</v>
      </c>
      <c r="J64" s="10"/>
    </row>
    <row r="65" spans="1:10" ht="42.75" customHeight="1" x14ac:dyDescent="0.25">
      <c r="A65" s="20">
        <v>58</v>
      </c>
      <c r="B65" s="4" t="s">
        <v>56</v>
      </c>
      <c r="C65" s="11" t="s">
        <v>150</v>
      </c>
      <c r="D65" s="12">
        <f t="shared" si="1"/>
        <v>150</v>
      </c>
      <c r="E65" s="13"/>
      <c r="F65" s="13"/>
      <c r="G65" s="13">
        <v>150</v>
      </c>
      <c r="H65" s="13"/>
      <c r="I65" s="13">
        <v>170</v>
      </c>
      <c r="J65" s="10"/>
    </row>
    <row r="66" spans="1:10" ht="26.25" x14ac:dyDescent="0.25">
      <c r="A66" s="20">
        <v>59</v>
      </c>
      <c r="B66" s="4" t="s">
        <v>57</v>
      </c>
      <c r="C66" s="11" t="s">
        <v>130</v>
      </c>
      <c r="D66" s="12">
        <f t="shared" si="1"/>
        <v>150</v>
      </c>
      <c r="E66" s="13"/>
      <c r="F66" s="13"/>
      <c r="G66" s="13">
        <v>150</v>
      </c>
      <c r="H66" s="13"/>
      <c r="I66" s="13">
        <v>100</v>
      </c>
      <c r="J66" s="10"/>
    </row>
    <row r="67" spans="1:10" ht="32.25" customHeight="1" x14ac:dyDescent="0.25">
      <c r="A67" s="20">
        <v>60</v>
      </c>
      <c r="B67" s="4" t="s">
        <v>58</v>
      </c>
      <c r="C67" s="11" t="s">
        <v>163</v>
      </c>
      <c r="D67" s="12">
        <f t="shared" si="1"/>
        <v>400</v>
      </c>
      <c r="E67" s="13"/>
      <c r="F67" s="13"/>
      <c r="G67" s="13">
        <v>400</v>
      </c>
      <c r="H67" s="13"/>
      <c r="I67" s="13"/>
      <c r="J67" s="10"/>
    </row>
    <row r="68" spans="1:10" ht="39.75" customHeight="1" x14ac:dyDescent="0.25">
      <c r="A68" s="20">
        <v>61</v>
      </c>
      <c r="B68" s="4" t="s">
        <v>59</v>
      </c>
      <c r="C68" s="11" t="s">
        <v>159</v>
      </c>
      <c r="D68" s="12">
        <f t="shared" si="1"/>
        <v>280</v>
      </c>
      <c r="E68" s="13"/>
      <c r="F68" s="13"/>
      <c r="G68" s="13">
        <f>150+130</f>
        <v>280</v>
      </c>
      <c r="H68" s="13"/>
      <c r="I68" s="13">
        <v>70</v>
      </c>
      <c r="J68" s="10"/>
    </row>
    <row r="69" spans="1:10" ht="30.75" customHeight="1" x14ac:dyDescent="0.25">
      <c r="A69" s="20">
        <v>62</v>
      </c>
      <c r="B69" s="4" t="s">
        <v>60</v>
      </c>
      <c r="C69" s="11" t="s">
        <v>164</v>
      </c>
      <c r="D69" s="12">
        <f t="shared" si="1"/>
        <v>230</v>
      </c>
      <c r="E69" s="13"/>
      <c r="F69" s="13"/>
      <c r="G69" s="13">
        <v>230</v>
      </c>
      <c r="H69" s="13"/>
      <c r="I69" s="13">
        <v>190</v>
      </c>
      <c r="J69" s="10"/>
    </row>
    <row r="70" spans="1:10" ht="21" customHeight="1" x14ac:dyDescent="0.25">
      <c r="A70" s="20">
        <v>63</v>
      </c>
      <c r="B70" s="4" t="s">
        <v>61</v>
      </c>
      <c r="C70" s="11" t="s">
        <v>134</v>
      </c>
      <c r="D70" s="12">
        <f t="shared" si="1"/>
        <v>0</v>
      </c>
      <c r="E70" s="13"/>
      <c r="F70" s="13"/>
      <c r="G70" s="13"/>
      <c r="H70" s="13"/>
      <c r="I70" s="13">
        <v>100</v>
      </c>
      <c r="J70" s="10"/>
    </row>
    <row r="71" spans="1:10" ht="32.25" customHeight="1" x14ac:dyDescent="0.25">
      <c r="A71" s="20">
        <v>64</v>
      </c>
      <c r="B71" s="4" t="s">
        <v>62</v>
      </c>
      <c r="C71" s="11" t="s">
        <v>198</v>
      </c>
      <c r="D71" s="12">
        <f t="shared" si="1"/>
        <v>400</v>
      </c>
      <c r="E71" s="13"/>
      <c r="F71" s="13"/>
      <c r="G71" s="13">
        <v>400</v>
      </c>
      <c r="H71" s="13"/>
      <c r="I71" s="13"/>
      <c r="J71" s="10"/>
    </row>
    <row r="72" spans="1:10" x14ac:dyDescent="0.25">
      <c r="A72" s="20">
        <v>65</v>
      </c>
      <c r="B72" s="4" t="s">
        <v>63</v>
      </c>
      <c r="C72" s="13"/>
      <c r="D72" s="12">
        <f t="shared" si="1"/>
        <v>0</v>
      </c>
      <c r="E72" s="13"/>
      <c r="F72" s="13"/>
      <c r="G72" s="13"/>
      <c r="H72" s="13"/>
      <c r="I72" s="13"/>
      <c r="J72" s="10"/>
    </row>
    <row r="73" spans="1:10" x14ac:dyDescent="0.25">
      <c r="A73" s="20">
        <v>66</v>
      </c>
      <c r="B73" s="4" t="s">
        <v>64</v>
      </c>
      <c r="C73" s="13" t="s">
        <v>185</v>
      </c>
      <c r="D73" s="12">
        <f t="shared" si="1"/>
        <v>300</v>
      </c>
      <c r="E73" s="13"/>
      <c r="F73" s="13"/>
      <c r="G73" s="13">
        <v>300</v>
      </c>
      <c r="H73" s="13"/>
      <c r="I73" s="13"/>
      <c r="J73" s="10"/>
    </row>
    <row r="74" spans="1:10" ht="26.25" x14ac:dyDescent="0.25">
      <c r="A74" s="20">
        <v>67</v>
      </c>
      <c r="B74" s="4" t="s">
        <v>65</v>
      </c>
      <c r="C74" s="11" t="s">
        <v>186</v>
      </c>
      <c r="D74" s="12">
        <f t="shared" si="1"/>
        <v>300</v>
      </c>
      <c r="E74" s="13"/>
      <c r="F74" s="13"/>
      <c r="G74" s="13">
        <v>300</v>
      </c>
      <c r="H74" s="13"/>
      <c r="I74" s="13"/>
      <c r="J74" s="10"/>
    </row>
    <row r="75" spans="1:10" ht="29.25" customHeight="1" x14ac:dyDescent="0.25">
      <c r="A75" s="20">
        <v>68</v>
      </c>
      <c r="B75" s="4" t="s">
        <v>66</v>
      </c>
      <c r="C75" s="11" t="s">
        <v>141</v>
      </c>
      <c r="D75" s="12">
        <f t="shared" si="1"/>
        <v>300</v>
      </c>
      <c r="E75" s="13"/>
      <c r="F75" s="13"/>
      <c r="G75" s="13">
        <v>300</v>
      </c>
      <c r="H75" s="13"/>
      <c r="I75" s="13"/>
      <c r="J75" s="10"/>
    </row>
    <row r="76" spans="1:10" x14ac:dyDescent="0.25">
      <c r="A76" s="20">
        <v>69</v>
      </c>
      <c r="B76" s="4" t="s">
        <v>67</v>
      </c>
      <c r="C76" s="11" t="s">
        <v>129</v>
      </c>
      <c r="D76" s="12">
        <f t="shared" si="1"/>
        <v>300</v>
      </c>
      <c r="E76" s="13"/>
      <c r="F76" s="13"/>
      <c r="G76" s="13">
        <v>300</v>
      </c>
      <c r="H76" s="13"/>
      <c r="I76" s="13"/>
      <c r="J76" s="10"/>
    </row>
    <row r="77" spans="1:10" x14ac:dyDescent="0.25">
      <c r="A77" s="20">
        <v>70</v>
      </c>
      <c r="B77" s="4" t="s">
        <v>68</v>
      </c>
      <c r="C77" s="13" t="s">
        <v>131</v>
      </c>
      <c r="D77" s="12">
        <f t="shared" si="1"/>
        <v>200</v>
      </c>
      <c r="E77" s="13"/>
      <c r="F77" s="13"/>
      <c r="G77" s="13">
        <v>200</v>
      </c>
      <c r="H77" s="13"/>
      <c r="I77" s="13"/>
      <c r="J77" s="10"/>
    </row>
    <row r="78" spans="1:10" x14ac:dyDescent="0.25">
      <c r="A78" s="20">
        <v>71</v>
      </c>
      <c r="B78" s="4" t="s">
        <v>69</v>
      </c>
      <c r="C78" s="11" t="s">
        <v>132</v>
      </c>
      <c r="D78" s="12">
        <f t="shared" si="1"/>
        <v>300</v>
      </c>
      <c r="E78" s="13"/>
      <c r="F78" s="13"/>
      <c r="G78" s="13">
        <v>300</v>
      </c>
      <c r="H78" s="13"/>
      <c r="I78" s="13"/>
      <c r="J78" s="10"/>
    </row>
    <row r="79" spans="1:10" ht="26.25" x14ac:dyDescent="0.25">
      <c r="A79" s="30">
        <v>72</v>
      </c>
      <c r="B79" s="3" t="s">
        <v>70</v>
      </c>
      <c r="C79" s="11" t="s">
        <v>142</v>
      </c>
      <c r="D79" s="12">
        <f t="shared" si="1"/>
        <v>190</v>
      </c>
      <c r="E79" s="13"/>
      <c r="F79" s="13"/>
      <c r="G79" s="13">
        <v>190</v>
      </c>
      <c r="H79" s="13"/>
      <c r="I79" s="13"/>
      <c r="J79" s="10"/>
    </row>
    <row r="80" spans="1:10" ht="58.5" customHeight="1" x14ac:dyDescent="0.25">
      <c r="A80" s="20">
        <v>73</v>
      </c>
      <c r="B80" s="3" t="s">
        <v>71</v>
      </c>
      <c r="C80" s="11" t="s">
        <v>171</v>
      </c>
      <c r="D80" s="12">
        <f t="shared" si="1"/>
        <v>240</v>
      </c>
      <c r="E80" s="13"/>
      <c r="F80" s="13"/>
      <c r="G80" s="13">
        <f>150+90</f>
        <v>240</v>
      </c>
      <c r="H80" s="13"/>
      <c r="I80" s="13">
        <v>150</v>
      </c>
      <c r="J80" s="10"/>
    </row>
    <row r="81" spans="1:10" x14ac:dyDescent="0.25">
      <c r="A81" s="20">
        <v>74</v>
      </c>
      <c r="B81" s="4" t="s">
        <v>72</v>
      </c>
      <c r="C81" s="13" t="s">
        <v>133</v>
      </c>
      <c r="D81" s="12">
        <f t="shared" ref="D81:D110" si="2">E81+F81+G81+H81</f>
        <v>0</v>
      </c>
      <c r="E81" s="13"/>
      <c r="F81" s="13"/>
      <c r="G81" s="13"/>
      <c r="H81" s="13"/>
      <c r="I81" s="13">
        <v>250</v>
      </c>
      <c r="J81" s="10"/>
    </row>
    <row r="82" spans="1:10" ht="33" customHeight="1" x14ac:dyDescent="0.25">
      <c r="A82" s="20">
        <v>75</v>
      </c>
      <c r="B82" s="4" t="s">
        <v>73</v>
      </c>
      <c r="C82" s="11" t="s">
        <v>143</v>
      </c>
      <c r="D82" s="12">
        <f t="shared" si="2"/>
        <v>0</v>
      </c>
      <c r="E82" s="13"/>
      <c r="F82" s="13"/>
      <c r="G82" s="13"/>
      <c r="H82" s="13"/>
      <c r="I82" s="13">
        <v>300</v>
      </c>
      <c r="J82" s="10"/>
    </row>
    <row r="83" spans="1:10" ht="19.5" customHeight="1" x14ac:dyDescent="0.25">
      <c r="A83" s="20">
        <v>76</v>
      </c>
      <c r="B83" s="4" t="s">
        <v>74</v>
      </c>
      <c r="C83" s="11" t="s">
        <v>137</v>
      </c>
      <c r="D83" s="12">
        <f t="shared" si="2"/>
        <v>200</v>
      </c>
      <c r="E83" s="13"/>
      <c r="F83" s="13"/>
      <c r="G83" s="13">
        <v>200</v>
      </c>
      <c r="H83" s="13"/>
      <c r="I83" s="13"/>
      <c r="J83" s="10"/>
    </row>
    <row r="84" spans="1:10" x14ac:dyDescent="0.25">
      <c r="A84" s="20">
        <v>77</v>
      </c>
      <c r="B84" s="4" t="s">
        <v>75</v>
      </c>
      <c r="C84" s="13"/>
      <c r="D84" s="12">
        <f t="shared" si="2"/>
        <v>0</v>
      </c>
      <c r="E84" s="13"/>
      <c r="F84" s="13"/>
      <c r="G84" s="13"/>
      <c r="H84" s="13"/>
      <c r="I84" s="13"/>
      <c r="J84" s="10"/>
    </row>
    <row r="85" spans="1:10" ht="26.25" x14ac:dyDescent="0.25">
      <c r="A85" s="20">
        <v>78</v>
      </c>
      <c r="B85" s="4" t="s">
        <v>76</v>
      </c>
      <c r="C85" s="11" t="s">
        <v>187</v>
      </c>
      <c r="D85" s="12">
        <f t="shared" si="2"/>
        <v>300</v>
      </c>
      <c r="E85" s="13"/>
      <c r="F85" s="13"/>
      <c r="G85" s="13">
        <v>300</v>
      </c>
      <c r="H85" s="13"/>
      <c r="I85" s="13"/>
      <c r="J85" s="10"/>
    </row>
    <row r="86" spans="1:10" x14ac:dyDescent="0.25">
      <c r="A86" s="20">
        <v>79</v>
      </c>
      <c r="B86" s="4" t="s">
        <v>77</v>
      </c>
      <c r="C86" s="11" t="s">
        <v>151</v>
      </c>
      <c r="D86" s="12">
        <f t="shared" si="2"/>
        <v>0</v>
      </c>
      <c r="E86" s="13"/>
      <c r="F86" s="13"/>
      <c r="G86" s="13"/>
      <c r="H86" s="13"/>
      <c r="I86" s="13">
        <v>250</v>
      </c>
      <c r="J86" s="10"/>
    </row>
    <row r="87" spans="1:10" ht="30" customHeight="1" x14ac:dyDescent="0.25">
      <c r="A87" s="20">
        <v>80</v>
      </c>
      <c r="B87" s="4" t="s">
        <v>78</v>
      </c>
      <c r="C87" s="11" t="s">
        <v>188</v>
      </c>
      <c r="D87" s="12">
        <f t="shared" si="2"/>
        <v>350</v>
      </c>
      <c r="E87" s="13"/>
      <c r="F87" s="13"/>
      <c r="G87" s="13">
        <v>350</v>
      </c>
      <c r="H87" s="13"/>
      <c r="I87" s="13"/>
      <c r="J87" s="10"/>
    </row>
    <row r="88" spans="1:10" x14ac:dyDescent="0.25">
      <c r="A88" s="20">
        <v>81</v>
      </c>
      <c r="B88" s="4" t="s">
        <v>79</v>
      </c>
      <c r="C88" s="11" t="s">
        <v>136</v>
      </c>
      <c r="D88" s="12">
        <f t="shared" si="2"/>
        <v>200</v>
      </c>
      <c r="E88" s="13"/>
      <c r="F88" s="13"/>
      <c r="G88" s="13">
        <v>200</v>
      </c>
      <c r="H88" s="13"/>
      <c r="I88" s="13"/>
      <c r="J88" s="10"/>
    </row>
    <row r="89" spans="1:10" ht="26.25" x14ac:dyDescent="0.25">
      <c r="A89" s="20">
        <v>82</v>
      </c>
      <c r="B89" s="4" t="s">
        <v>80</v>
      </c>
      <c r="C89" s="11" t="s">
        <v>152</v>
      </c>
      <c r="D89" s="12">
        <f t="shared" si="2"/>
        <v>253</v>
      </c>
      <c r="E89" s="13"/>
      <c r="F89" s="13"/>
      <c r="G89" s="13">
        <v>200</v>
      </c>
      <c r="H89" s="13">
        <v>53</v>
      </c>
      <c r="I89" s="13"/>
      <c r="J89" s="10"/>
    </row>
    <row r="90" spans="1:10" ht="30.75" customHeight="1" x14ac:dyDescent="0.25">
      <c r="A90" s="20">
        <v>83</v>
      </c>
      <c r="B90" s="4" t="s">
        <v>81</v>
      </c>
      <c r="C90" s="11" t="s">
        <v>165</v>
      </c>
      <c r="D90" s="12">
        <f t="shared" si="2"/>
        <v>200</v>
      </c>
      <c r="E90" s="13"/>
      <c r="F90" s="13"/>
      <c r="G90" s="13">
        <v>200</v>
      </c>
      <c r="H90" s="13"/>
      <c r="I90" s="13">
        <v>100</v>
      </c>
      <c r="J90" s="10"/>
    </row>
    <row r="91" spans="1:10" ht="53.25" customHeight="1" x14ac:dyDescent="0.25">
      <c r="A91" s="20">
        <v>84</v>
      </c>
      <c r="B91" s="4" t="s">
        <v>82</v>
      </c>
      <c r="C91" s="11" t="s">
        <v>189</v>
      </c>
      <c r="D91" s="12">
        <f t="shared" si="2"/>
        <v>200</v>
      </c>
      <c r="E91" s="13"/>
      <c r="F91" s="13"/>
      <c r="G91" s="13">
        <v>200</v>
      </c>
      <c r="H91" s="13"/>
      <c r="I91" s="13">
        <f>150+86</f>
        <v>236</v>
      </c>
      <c r="J91" s="10"/>
    </row>
    <row r="92" spans="1:10" ht="43.5" customHeight="1" x14ac:dyDescent="0.25">
      <c r="A92" s="20">
        <v>85</v>
      </c>
      <c r="B92" s="4" t="s">
        <v>83</v>
      </c>
      <c r="C92" s="11" t="s">
        <v>199</v>
      </c>
      <c r="D92" s="12">
        <f t="shared" si="2"/>
        <v>220</v>
      </c>
      <c r="E92" s="13"/>
      <c r="F92" s="13"/>
      <c r="G92" s="13">
        <f>200+20</f>
        <v>220</v>
      </c>
      <c r="H92" s="13"/>
      <c r="I92" s="13">
        <v>300</v>
      </c>
      <c r="J92" s="10"/>
    </row>
    <row r="93" spans="1:10" ht="44.25" customHeight="1" x14ac:dyDescent="0.25">
      <c r="A93" s="30">
        <v>86</v>
      </c>
      <c r="B93" s="3" t="s">
        <v>84</v>
      </c>
      <c r="C93" s="11" t="s">
        <v>190</v>
      </c>
      <c r="D93" s="12">
        <f t="shared" si="2"/>
        <v>160</v>
      </c>
      <c r="E93" s="13"/>
      <c r="F93" s="13"/>
      <c r="G93" s="13">
        <v>160</v>
      </c>
      <c r="H93" s="13"/>
      <c r="I93" s="13">
        <v>250</v>
      </c>
      <c r="J93" s="10"/>
    </row>
    <row r="94" spans="1:10" ht="58.5" customHeight="1" x14ac:dyDescent="0.25">
      <c r="A94" s="20">
        <v>87</v>
      </c>
      <c r="B94" s="4" t="s">
        <v>85</v>
      </c>
      <c r="C94" s="11" t="s">
        <v>200</v>
      </c>
      <c r="D94" s="12">
        <f t="shared" si="2"/>
        <v>80</v>
      </c>
      <c r="E94" s="13"/>
      <c r="F94" s="13"/>
      <c r="G94" s="13">
        <v>80</v>
      </c>
      <c r="H94" s="13"/>
      <c r="I94" s="13">
        <v>300</v>
      </c>
      <c r="J94" s="10"/>
    </row>
    <row r="95" spans="1:10" ht="45" customHeight="1" x14ac:dyDescent="0.25">
      <c r="A95" s="20">
        <v>88</v>
      </c>
      <c r="B95" s="4" t="s">
        <v>86</v>
      </c>
      <c r="C95" s="11" t="s">
        <v>138</v>
      </c>
      <c r="D95" s="12">
        <f t="shared" si="2"/>
        <v>300</v>
      </c>
      <c r="E95" s="13"/>
      <c r="F95" s="13"/>
      <c r="G95" s="13">
        <v>300</v>
      </c>
      <c r="H95" s="13"/>
      <c r="I95" s="13"/>
      <c r="J95" s="10"/>
    </row>
    <row r="96" spans="1:10" ht="39" x14ac:dyDescent="0.25">
      <c r="A96" s="20">
        <v>89</v>
      </c>
      <c r="B96" s="3" t="s">
        <v>87</v>
      </c>
      <c r="C96" s="11" t="s">
        <v>166</v>
      </c>
      <c r="D96" s="12">
        <f t="shared" si="2"/>
        <v>100</v>
      </c>
      <c r="E96" s="13"/>
      <c r="F96" s="13"/>
      <c r="G96" s="13">
        <v>100</v>
      </c>
      <c r="H96" s="13"/>
      <c r="I96" s="13">
        <v>150</v>
      </c>
      <c r="J96" s="10"/>
    </row>
    <row r="97" spans="1:11" ht="70.5" customHeight="1" x14ac:dyDescent="0.25">
      <c r="A97" s="20">
        <v>90</v>
      </c>
      <c r="B97" s="4" t="s">
        <v>88</v>
      </c>
      <c r="C97" s="11" t="s">
        <v>167</v>
      </c>
      <c r="D97" s="12">
        <f t="shared" si="2"/>
        <v>450</v>
      </c>
      <c r="E97" s="13"/>
      <c r="F97" s="13"/>
      <c r="G97" s="13">
        <v>450</v>
      </c>
      <c r="H97" s="13"/>
      <c r="I97" s="13">
        <v>100</v>
      </c>
      <c r="J97" s="10"/>
    </row>
    <row r="98" spans="1:11" ht="51.75" x14ac:dyDescent="0.25">
      <c r="A98" s="20">
        <v>91</v>
      </c>
      <c r="B98" s="4" t="s">
        <v>89</v>
      </c>
      <c r="C98" s="11" t="s">
        <v>191</v>
      </c>
      <c r="D98" s="12">
        <f t="shared" si="2"/>
        <v>435</v>
      </c>
      <c r="E98" s="13"/>
      <c r="F98" s="13"/>
      <c r="G98" s="13">
        <v>435</v>
      </c>
      <c r="H98" s="13"/>
      <c r="I98" s="13"/>
      <c r="J98" s="10"/>
    </row>
    <row r="99" spans="1:11" x14ac:dyDescent="0.25">
      <c r="A99" s="20">
        <v>92</v>
      </c>
      <c r="B99" s="4" t="s">
        <v>90</v>
      </c>
      <c r="C99" s="13"/>
      <c r="D99" s="12">
        <f t="shared" si="2"/>
        <v>0</v>
      </c>
      <c r="E99" s="13"/>
      <c r="F99" s="13"/>
      <c r="G99" s="13"/>
      <c r="H99" s="13"/>
      <c r="I99" s="13"/>
      <c r="J99" s="10"/>
    </row>
    <row r="100" spans="1:11" ht="27" customHeight="1" x14ac:dyDescent="0.25">
      <c r="A100" s="20">
        <v>93</v>
      </c>
      <c r="B100" s="4" t="s">
        <v>91</v>
      </c>
      <c r="C100" s="11" t="s">
        <v>202</v>
      </c>
      <c r="D100" s="12">
        <f t="shared" si="2"/>
        <v>100</v>
      </c>
      <c r="E100" s="13"/>
      <c r="F100" s="13"/>
      <c r="G100" s="13">
        <v>100</v>
      </c>
      <c r="H100" s="13"/>
      <c r="I100" s="13">
        <v>200</v>
      </c>
      <c r="J100" s="10"/>
    </row>
    <row r="101" spans="1:11" ht="39" x14ac:dyDescent="0.25">
      <c r="A101" s="20">
        <v>94</v>
      </c>
      <c r="B101" s="4" t="s">
        <v>92</v>
      </c>
      <c r="C101" s="11" t="s">
        <v>144</v>
      </c>
      <c r="D101" s="12">
        <f t="shared" si="2"/>
        <v>120</v>
      </c>
      <c r="E101" s="13"/>
      <c r="F101" s="13"/>
      <c r="G101" s="13">
        <v>120</v>
      </c>
      <c r="H101" s="13"/>
      <c r="I101" s="13">
        <v>180</v>
      </c>
      <c r="J101" s="10"/>
    </row>
    <row r="102" spans="1:11" x14ac:dyDescent="0.25">
      <c r="A102" s="20">
        <v>95</v>
      </c>
      <c r="B102" s="4" t="s">
        <v>93</v>
      </c>
      <c r="C102" s="13"/>
      <c r="D102" s="12">
        <f t="shared" si="2"/>
        <v>0</v>
      </c>
      <c r="E102" s="13"/>
      <c r="F102" s="13"/>
      <c r="G102" s="13"/>
      <c r="H102" s="13"/>
      <c r="I102" s="13">
        <v>0</v>
      </c>
      <c r="J102" s="10"/>
    </row>
    <row r="103" spans="1:11" x14ac:dyDescent="0.25">
      <c r="A103" s="20">
        <v>96</v>
      </c>
      <c r="B103" s="4" t="s">
        <v>94</v>
      </c>
      <c r="C103" s="11"/>
      <c r="D103" s="12">
        <f t="shared" si="2"/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0"/>
    </row>
    <row r="104" spans="1:11" ht="30" customHeight="1" x14ac:dyDescent="0.25">
      <c r="A104" s="20">
        <v>97</v>
      </c>
      <c r="B104" s="4" t="s">
        <v>95</v>
      </c>
      <c r="C104" s="11" t="s">
        <v>147</v>
      </c>
      <c r="D104" s="12">
        <f t="shared" si="2"/>
        <v>1030</v>
      </c>
      <c r="E104" s="13"/>
      <c r="F104" s="13"/>
      <c r="G104" s="13">
        <f>880+150</f>
        <v>1030</v>
      </c>
      <c r="H104" s="13"/>
      <c r="I104" s="13"/>
      <c r="J104" s="10"/>
    </row>
    <row r="105" spans="1:11" x14ac:dyDescent="0.25">
      <c r="A105" s="20">
        <v>98</v>
      </c>
      <c r="B105" s="4" t="s">
        <v>96</v>
      </c>
      <c r="C105" s="11" t="s">
        <v>146</v>
      </c>
      <c r="D105" s="12">
        <f t="shared" si="2"/>
        <v>0</v>
      </c>
      <c r="E105" s="13"/>
      <c r="F105" s="13"/>
      <c r="G105" s="13"/>
      <c r="H105" s="13"/>
      <c r="I105" s="13">
        <v>500</v>
      </c>
      <c r="J105" s="10"/>
    </row>
    <row r="106" spans="1:11" ht="26.25" x14ac:dyDescent="0.25">
      <c r="A106" s="20">
        <v>99</v>
      </c>
      <c r="B106" s="4" t="s">
        <v>97</v>
      </c>
      <c r="C106" s="11" t="s">
        <v>192</v>
      </c>
      <c r="D106" s="12">
        <f t="shared" si="2"/>
        <v>200</v>
      </c>
      <c r="E106" s="13"/>
      <c r="F106" s="13"/>
      <c r="G106" s="13">
        <v>200</v>
      </c>
      <c r="H106" s="13"/>
      <c r="I106" s="13">
        <v>500</v>
      </c>
      <c r="J106" s="10"/>
    </row>
    <row r="107" spans="1:11" ht="26.25" x14ac:dyDescent="0.25">
      <c r="A107" s="20">
        <v>100</v>
      </c>
      <c r="B107" s="4" t="s">
        <v>98</v>
      </c>
      <c r="C107" s="11" t="s">
        <v>168</v>
      </c>
      <c r="D107" s="12">
        <f t="shared" si="2"/>
        <v>700</v>
      </c>
      <c r="E107" s="13"/>
      <c r="F107" s="13"/>
      <c r="G107" s="13">
        <v>700</v>
      </c>
      <c r="H107" s="13"/>
      <c r="I107" s="13"/>
      <c r="J107" s="10"/>
    </row>
    <row r="108" spans="1:11" x14ac:dyDescent="0.25">
      <c r="A108" s="20">
        <v>101</v>
      </c>
      <c r="B108" s="4" t="s">
        <v>99</v>
      </c>
      <c r="C108" s="13"/>
      <c r="D108" s="12">
        <f t="shared" si="2"/>
        <v>0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0"/>
    </row>
    <row r="109" spans="1:11" x14ac:dyDescent="0.25">
      <c r="A109" s="20">
        <v>102</v>
      </c>
      <c r="B109" s="4" t="s">
        <v>100</v>
      </c>
      <c r="C109" s="13"/>
      <c r="D109" s="12">
        <f t="shared" si="2"/>
        <v>0</v>
      </c>
      <c r="E109" s="13"/>
      <c r="F109" s="13"/>
      <c r="G109" s="13"/>
      <c r="H109" s="13"/>
      <c r="I109" s="13"/>
      <c r="J109" s="10"/>
    </row>
    <row r="110" spans="1:11" x14ac:dyDescent="0.25">
      <c r="A110" s="13"/>
      <c r="B110" s="16" t="s">
        <v>101</v>
      </c>
      <c r="C110" s="17"/>
      <c r="D110" s="12">
        <f t="shared" si="2"/>
        <v>21075</v>
      </c>
      <c r="E110" s="17">
        <f>SUM(E8:E109)</f>
        <v>39</v>
      </c>
      <c r="F110" s="17">
        <f>SUM(F8:F109)</f>
        <v>705</v>
      </c>
      <c r="G110" s="17">
        <f>SUM(G8:G109)</f>
        <v>18731</v>
      </c>
      <c r="H110" s="17">
        <f t="shared" ref="H110:J110" si="3">SUM(H8:H109)</f>
        <v>1600</v>
      </c>
      <c r="I110" s="17">
        <f t="shared" si="3"/>
        <v>8876</v>
      </c>
      <c r="J110" s="12">
        <f t="shared" si="3"/>
        <v>0</v>
      </c>
    </row>
    <row r="112" spans="1:11" x14ac:dyDescent="0.25">
      <c r="C112" s="32" t="s">
        <v>172</v>
      </c>
      <c r="D112" s="18">
        <v>24390</v>
      </c>
      <c r="E112" s="18" t="s">
        <v>102</v>
      </c>
      <c r="H112" s="32" t="s">
        <v>172</v>
      </c>
      <c r="I112" s="18">
        <v>8876</v>
      </c>
      <c r="J112" s="34"/>
      <c r="K112" s="35"/>
    </row>
    <row r="113" spans="3:9" x14ac:dyDescent="0.25">
      <c r="C113" s="33" t="s">
        <v>173</v>
      </c>
      <c r="D113" s="6">
        <f>D112-D110</f>
        <v>3315</v>
      </c>
      <c r="E113" s="6" t="s">
        <v>102</v>
      </c>
      <c r="H113" s="33" t="s">
        <v>173</v>
      </c>
      <c r="I113" s="6">
        <v>0</v>
      </c>
    </row>
  </sheetData>
  <mergeCells count="7">
    <mergeCell ref="A1:C1"/>
    <mergeCell ref="J5:J6"/>
    <mergeCell ref="A3:I3"/>
    <mergeCell ref="A5:A6"/>
    <mergeCell ref="B5:B6"/>
    <mergeCell ref="I5:I6"/>
    <mergeCell ref="C5:H5"/>
  </mergeCells>
  <pageMargins left="1.02" right="0" top="0.25" bottom="0.25" header="0.24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buget initial 2016</vt:lpstr>
      <vt:lpstr>Sheet2</vt:lpstr>
      <vt:lpstr>Sheet3</vt:lpstr>
      <vt:lpstr>'buget initial 2016'!Print_Titles</vt:lpstr>
    </vt:vector>
  </TitlesOfParts>
  <Company>cjarges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Catalina PREDESCU</cp:lastModifiedBy>
  <cp:lastPrinted>2016-02-25T11:31:21Z</cp:lastPrinted>
  <dcterms:created xsi:type="dcterms:W3CDTF">2014-01-15T10:50:42Z</dcterms:created>
  <dcterms:modified xsi:type="dcterms:W3CDTF">2016-02-25T12:28:50Z</dcterms:modified>
</cp:coreProperties>
</file>